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2"/>
  </bookViews>
  <sheets>
    <sheet name="1.versija" sheetId="1" r:id="rId1"/>
    <sheet name="2.versija" sheetId="2" r:id="rId2"/>
    <sheet name="3.versija" sheetId="3" r:id="rId3"/>
  </sheets>
  <definedNames/>
  <calcPr fullCalcOnLoad="1"/>
</workbook>
</file>

<file path=xl/sharedStrings.xml><?xml version="1.0" encoding="utf-8"?>
<sst xmlns="http://schemas.openxmlformats.org/spreadsheetml/2006/main" count="478" uniqueCount="161">
  <si>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</si>
  <si>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</si>
  <si>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</si>
  <si>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</si>
  <si>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</si>
  <si>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</si>
  <si>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</si>
  <si>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</si>
  <si>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</si>
  <si>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</si>
  <si>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</si>
  <si>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</si>
  <si>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</si>
  <si>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</si>
  <si>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</si>
  <si>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</si>
  <si>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</si>
  <si>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</si>
  <si>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</si>
  <si>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</si>
  <si>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</si>
  <si>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</si>
  <si>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</si>
  <si>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</si>
  <si>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</si>
  <si>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</si>
  <si>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</si>
  <si>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</si>
  <si>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</si>
  <si>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</si>
  <si>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</si>
  <si>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</si>
  <si>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</si>
  <si>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</si>
  <si>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</si>
  <si>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</si>
  <si>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</si>
  <si>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</si>
  <si>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</si>
  <si>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</si>
  <si>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</si>
  <si>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</si>
  <si>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</si>
  <si>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</si>
  <si>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</si>
  <si>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</si>
  <si>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</si>
  <si>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</si>
  <si>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</si>
  <si>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</si>
  <si>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</si>
  <si>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</si>
  <si>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</si>
  <si>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</si>
  <si>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</si>
  <si>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</si>
  <si>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</si>
  <si>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</si>
  <si>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</si>
  <si>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</si>
  <si>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</si>
  <si>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</si>
  <si>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</si>
  <si>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</si>
  <si>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</si>
  <si>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</si>
  <si>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</si>
  <si>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</si>
  <si>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</si>
  <si>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</si>
  <si>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</si>
  <si>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</si>
  <si>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</si>
  <si>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</si>
  <si>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</si>
  <si>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</si>
  <si>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</si>
  <si>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</si>
  <si>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</si>
  <si>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</si>
  <si>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</si>
  <si>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</si>
  <si>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</si>
  <si>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</si>
  <si>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</si>
  <si>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</si>
  <si>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</si>
  <si>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</si>
  <si>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</si>
  <si>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</si>
  <si>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</si>
  <si>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</si>
  <si>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</si>
  <si>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</si>
  <si>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</si>
  <si>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</si>
  <si>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</si>
  <si>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</si>
  <si>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</si>
  <si>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</si>
  <si>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</si>
  <si>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</si>
  <si>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</si>
  <si>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</si>
  <si>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</si>
  <si>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</si>
  <si>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</si>
  <si>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</si>
  <si>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</si>
  <si>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</si>
  <si>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</si>
  <si>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</si>
  <si>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</si>
  <si>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</si>
  <si>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</si>
  <si>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</si>
  <si>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</si>
  <si>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</si>
  <si>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</si>
  <si>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</si>
  <si>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</si>
  <si>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Apstiprināts 2016.gadam</t>
  </si>
  <si>
    <t>Valsts sekretāra vietniece</t>
  </si>
  <si>
    <t>TĀME 2016. GADAM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</si>
  <si>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</si>
  <si>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</si>
  <si>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</si>
  <si>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</si>
  <si>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</si>
  <si>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</si>
  <si>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</si>
  <si>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</si>
  <si>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</si>
  <si>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Normatīvajos aktos noteiktie darba devēja veselības izdevumi darba ņēmējiem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</si>
  <si>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</si>
  <si>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</si>
  <si>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</si>
  <si>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</si>
  <si>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</si>
  <si>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</si>
  <si>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</si>
  <si>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</si>
  <si>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</si>
  <si>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</si>
  <si>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</si>
  <si>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</si>
  <si>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Vispārēja ekonomiska, komerciāla un nodarbinātības darbība</t>
  </si>
  <si>
    <t>04.100</t>
  </si>
  <si>
    <t>Nr. 217038962020000C301B</t>
  </si>
  <si>
    <t>Nr. 217038962020001C301B</t>
  </si>
  <si>
    <t>Tehniskā palīdzība Eiropas Sociālā fonda (ESF) apgūšanai (2014 - 2020)</t>
  </si>
  <si>
    <t>63.20.00</t>
  </si>
  <si>
    <t>Eiropas Sociālā fonda (ESF) projektu un pasākumu īstenošana</t>
  </si>
  <si>
    <t>63.00.00</t>
  </si>
  <si>
    <t>(Nr. 2170389632000000000)</t>
  </si>
  <si>
    <t>2016.gada 16.februārī</t>
  </si>
  <si>
    <t>PRECIZĒTĀ TĀME 2016. GADAM</t>
  </si>
  <si>
    <t>2016.gada 17.augustā</t>
  </si>
  <si>
    <t>Auditoru, tulku pakalpojumi, izdevumi par iestāžu pasūtītajiem pētījumiem</t>
  </si>
  <si>
    <t>2016.gada 30.decembrī</t>
  </si>
  <si>
    <t>Auditoru, tulku pakalpjumi, izdevumi par iestāžu pasūtītajiem pētījumiem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</si>
</sst>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0"/>
      <name val="Rim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0" xfId="60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zoomScalePageLayoutView="0" workbookViewId="0" topLeftCell="A3">
      <selection activeCell="B14" sqref="B14:C1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80" t="s">
        <v>122</v>
      </c>
      <c r="C11" s="81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2" t="s">
        <v>155</v>
      </c>
      <c r="C14" s="82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123</v>
      </c>
      <c r="C20" s="49"/>
    </row>
    <row r="21" spans="1:3" ht="15">
      <c r="A21" s="56"/>
      <c r="B21" s="55" t="s">
        <v>154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7"/>
      <c r="B24" s="13"/>
    </row>
    <row r="25" spans="1:3" s="10" customFormat="1" ht="51.75" customHeight="1">
      <c r="A25" s="31" t="s">
        <v>2</v>
      </c>
      <c r="B25" s="33" t="s">
        <v>152</v>
      </c>
      <c r="C25" s="39" t="s">
        <v>153</v>
      </c>
    </row>
    <row r="26" spans="1:3" s="10" customFormat="1" ht="35.25" customHeight="1">
      <c r="A26" s="32" t="s">
        <v>101</v>
      </c>
      <c r="B26" s="33" t="s">
        <v>150</v>
      </c>
      <c r="C26" s="39" t="s">
        <v>151</v>
      </c>
    </row>
    <row r="27" spans="1:3" s="10" customFormat="1" ht="26.25" customHeight="1">
      <c r="A27" s="32" t="s">
        <v>3</v>
      </c>
      <c r="B27" s="33" t="s">
        <v>146</v>
      </c>
      <c r="C27" s="34" t="s">
        <v>147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115</v>
      </c>
      <c r="B31" s="83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B33" s="16" t="s">
        <v>149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30946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30946</v>
      </c>
    </row>
    <row r="77" spans="1:3" s="10" customFormat="1" ht="15">
      <c r="A77" s="2">
        <v>21710</v>
      </c>
      <c r="B77" s="2" t="s">
        <v>51</v>
      </c>
      <c r="C77" s="18">
        <f>27979+2967</f>
        <v>30946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30946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29946</v>
      </c>
    </row>
    <row r="81" spans="1:3" s="61" customFormat="1" ht="15">
      <c r="A81" s="19" t="s">
        <v>22</v>
      </c>
      <c r="B81" s="24" t="s">
        <v>12</v>
      </c>
      <c r="C81" s="22">
        <f>SUM(C82,C99)</f>
        <v>29946</v>
      </c>
    </row>
    <row r="82" spans="1:5" s="10" customFormat="1" ht="15">
      <c r="A82" s="2" t="s">
        <v>116</v>
      </c>
      <c r="B82" s="20" t="s">
        <v>73</v>
      </c>
      <c r="C82" s="62">
        <f>SUM(C83+C93)</f>
        <v>19785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16009</v>
      </c>
      <c r="E83" s="61"/>
    </row>
    <row r="84" spans="1:5" s="10" customFormat="1" ht="15">
      <c r="A84" s="2">
        <v>1110</v>
      </c>
      <c r="B84" s="17" t="s">
        <v>74</v>
      </c>
      <c r="C84" s="68">
        <f>SUM(C85,C86)</f>
        <v>14509</v>
      </c>
      <c r="E84" s="61"/>
    </row>
    <row r="85" spans="1:5" s="10" customFormat="1" ht="15">
      <c r="A85" s="2">
        <v>1114</v>
      </c>
      <c r="B85" s="17" t="s">
        <v>75</v>
      </c>
      <c r="C85" s="68">
        <v>1500</v>
      </c>
      <c r="E85" s="61"/>
    </row>
    <row r="86" spans="1:5" s="10" customFormat="1" ht="15">
      <c r="A86" s="2">
        <v>1119</v>
      </c>
      <c r="B86" s="17" t="s">
        <v>76</v>
      </c>
      <c r="C86" s="68">
        <v>13009</v>
      </c>
      <c r="E86" s="61"/>
    </row>
    <row r="87" spans="1:5" s="10" customFormat="1" ht="15">
      <c r="A87" s="2">
        <v>1140</v>
      </c>
      <c r="B87" s="69" t="s">
        <v>128</v>
      </c>
      <c r="C87" s="18">
        <f>SUM(C88:C91)</f>
        <v>1500</v>
      </c>
      <c r="E87" s="61"/>
    </row>
    <row r="88" spans="1:5" s="10" customFormat="1" ht="15">
      <c r="A88" s="2">
        <v>1142</v>
      </c>
      <c r="B88" s="69" t="s">
        <v>77</v>
      </c>
      <c r="C88" s="18">
        <v>500</v>
      </c>
      <c r="E88" s="61"/>
    </row>
    <row r="89" spans="1:5" s="10" customFormat="1" ht="15">
      <c r="A89" s="2">
        <v>1146</v>
      </c>
      <c r="B89" s="69" t="s">
        <v>106</v>
      </c>
      <c r="C89" s="18">
        <v>500</v>
      </c>
      <c r="E89" s="61"/>
    </row>
    <row r="90" spans="1:5" s="10" customFormat="1" ht="15">
      <c r="A90" s="2">
        <v>1147</v>
      </c>
      <c r="B90" s="69" t="s">
        <v>78</v>
      </c>
      <c r="C90" s="18">
        <v>500</v>
      </c>
      <c r="E90" s="61"/>
    </row>
    <row r="91" spans="1:5" s="10" customFormat="1" ht="15" customHeight="1" hidden="1">
      <c r="A91" s="2">
        <v>1148</v>
      </c>
      <c r="B91" s="69" t="s">
        <v>129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3776</v>
      </c>
      <c r="E93" s="61"/>
    </row>
    <row r="94" spans="1:5" s="10" customFormat="1" ht="15">
      <c r="A94" s="2">
        <v>1210</v>
      </c>
      <c r="B94" s="17" t="s">
        <v>80</v>
      </c>
      <c r="C94" s="68">
        <v>3776</v>
      </c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10161</v>
      </c>
    </row>
    <row r="100" spans="1:5" ht="17.25" customHeight="1" hidden="1">
      <c r="A100" s="19">
        <v>2100</v>
      </c>
      <c r="B100" s="24" t="s">
        <v>85</v>
      </c>
      <c r="C100" s="22">
        <f>SUM(C101,C104)</f>
        <v>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 hidden="1">
      <c r="A104" s="2">
        <v>2120</v>
      </c>
      <c r="B104" s="63" t="s">
        <v>120</v>
      </c>
      <c r="C104" s="23">
        <f>SUM(C105:C106)</f>
        <v>0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 hidden="1">
      <c r="A106" s="2">
        <v>2122</v>
      </c>
      <c r="B106" s="25" t="s">
        <v>88</v>
      </c>
      <c r="C106" s="23"/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9711</v>
      </c>
      <c r="E107" s="61"/>
    </row>
    <row r="108" spans="1:5" s="70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70" customFormat="1" ht="15" hidden="1">
      <c r="A109" s="2">
        <v>2219</v>
      </c>
      <c r="B109" s="25" t="s">
        <v>131</v>
      </c>
      <c r="C109" s="23"/>
      <c r="E109" s="61"/>
    </row>
    <row r="110" spans="1:3" ht="15" hidden="1">
      <c r="A110" s="2">
        <v>2230</v>
      </c>
      <c r="B110" s="25" t="s">
        <v>64</v>
      </c>
      <c r="C110" s="23">
        <f>SUM(C111:C113)</f>
        <v>9711</v>
      </c>
    </row>
    <row r="111" spans="1:3" ht="15" hidden="1">
      <c r="A111" s="2">
        <v>2231</v>
      </c>
      <c r="B111" s="25" t="s">
        <v>132</v>
      </c>
      <c r="C111" s="23"/>
    </row>
    <row r="112" spans="1:3" ht="15" hidden="1">
      <c r="A112" s="2">
        <v>2234</v>
      </c>
      <c r="B112" s="25" t="s">
        <v>133</v>
      </c>
      <c r="C112" s="23"/>
    </row>
    <row r="113" spans="1:3" ht="15">
      <c r="A113" s="2">
        <v>2239</v>
      </c>
      <c r="B113" s="25" t="s">
        <v>65</v>
      </c>
      <c r="C113" s="23">
        <f>8194+1517</f>
        <v>9711</v>
      </c>
    </row>
    <row r="114" spans="1:3" ht="15" hidden="1">
      <c r="A114" s="2">
        <v>2250</v>
      </c>
      <c r="B114" s="25" t="s">
        <v>134</v>
      </c>
      <c r="C114" s="23">
        <f>SUM(C115)</f>
        <v>0</v>
      </c>
    </row>
    <row r="115" spans="1:3" ht="15" hidden="1">
      <c r="A115" s="2">
        <v>2259</v>
      </c>
      <c r="B115" s="25" t="s">
        <v>135</v>
      </c>
      <c r="C115" s="23"/>
    </row>
    <row r="116" spans="1:3" s="10" customFormat="1" ht="28.5">
      <c r="A116" s="19" t="s">
        <v>89</v>
      </c>
      <c r="B116" s="24" t="s">
        <v>90</v>
      </c>
      <c r="C116" s="22">
        <f>SUM(C117,C120)</f>
        <v>450</v>
      </c>
    </row>
    <row r="117" spans="1:3" s="10" customFormat="1" ht="15">
      <c r="A117" s="2">
        <v>2310</v>
      </c>
      <c r="B117" s="69" t="s">
        <v>136</v>
      </c>
      <c r="C117" s="18">
        <f>SUM(C118:C119)</f>
        <v>450</v>
      </c>
    </row>
    <row r="118" spans="1:3" s="10" customFormat="1" ht="15">
      <c r="A118" s="2">
        <v>2311</v>
      </c>
      <c r="B118" s="17" t="s">
        <v>91</v>
      </c>
      <c r="C118" s="18">
        <v>300</v>
      </c>
    </row>
    <row r="119" spans="1:3" s="10" customFormat="1" ht="15">
      <c r="A119" s="2">
        <v>2312</v>
      </c>
      <c r="B119" s="17" t="s">
        <v>137</v>
      </c>
      <c r="C119" s="18">
        <v>150</v>
      </c>
    </row>
    <row r="120" spans="1:3" s="10" customFormat="1" ht="15" hidden="1">
      <c r="A120" s="2">
        <v>2350</v>
      </c>
      <c r="B120" s="17" t="s">
        <v>138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</v>
      </c>
    </row>
    <row r="137" spans="1:3" s="61" customFormat="1" ht="14.25" customHeight="1" hidden="1">
      <c r="A137" s="19">
        <v>5100</v>
      </c>
      <c r="B137" s="24" t="s">
        <v>139</v>
      </c>
      <c r="C137" s="22">
        <f>SUM(C138)</f>
        <v>0</v>
      </c>
    </row>
    <row r="138" spans="1:3" ht="14.25" customHeight="1" hidden="1">
      <c r="A138" s="2">
        <v>5120</v>
      </c>
      <c r="B138" s="25" t="s">
        <v>140</v>
      </c>
      <c r="C138" s="23">
        <f>SUM(C139)</f>
        <v>0</v>
      </c>
    </row>
    <row r="139" spans="1:3" ht="14.25" customHeight="1" hidden="1">
      <c r="A139" s="2">
        <v>5121</v>
      </c>
      <c r="B139" s="25" t="s">
        <v>141</v>
      </c>
      <c r="C139" s="23"/>
    </row>
    <row r="140" spans="1:3" s="61" customFormat="1" ht="14.25" customHeight="1">
      <c r="A140" s="19" t="s">
        <v>33</v>
      </c>
      <c r="B140" s="20" t="s">
        <v>34</v>
      </c>
      <c r="C140" s="22">
        <f>SUM(C141,C143,C146)</f>
        <v>1000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4" customFormat="1" ht="13.5">
      <c r="A143" s="71" t="s">
        <v>142</v>
      </c>
      <c r="B143" s="69" t="s">
        <v>143</v>
      </c>
      <c r="C143" s="72">
        <f>SUM(C144:C145)</f>
        <v>1000</v>
      </c>
      <c r="D143" s="73"/>
    </row>
    <row r="144" spans="1:4" s="74" customFormat="1" ht="13.5">
      <c r="A144" s="71">
        <v>5232</v>
      </c>
      <c r="B144" s="69" t="s">
        <v>144</v>
      </c>
      <c r="C144" s="72">
        <v>300</v>
      </c>
      <c r="D144" s="73"/>
    </row>
    <row r="145" spans="1:4" s="74" customFormat="1" ht="13.5">
      <c r="A145" s="71">
        <v>5238</v>
      </c>
      <c r="B145" s="69" t="s">
        <v>145</v>
      </c>
      <c r="C145" s="72">
        <v>700</v>
      </c>
      <c r="D145" s="73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5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4" t="s">
        <v>155</v>
      </c>
      <c r="B160" s="84"/>
      <c r="C160" s="11"/>
    </row>
    <row r="178" spans="1:4" ht="14.25">
      <c r="A178" s="27"/>
      <c r="C178" s="27"/>
      <c r="D178" s="76"/>
    </row>
    <row r="190" spans="1:4" ht="14.25">
      <c r="A190" s="27"/>
      <c r="C190" s="27"/>
      <c r="D190" s="76"/>
    </row>
    <row r="191" spans="1:4" ht="14.25">
      <c r="A191" s="27"/>
      <c r="C191" s="27"/>
      <c r="D191" s="76"/>
    </row>
    <row r="236" ht="14.25">
      <c r="D236" s="76"/>
    </row>
    <row r="237" ht="14.25">
      <c r="D237" s="76"/>
    </row>
    <row r="238" ht="14.25">
      <c r="D238" s="76"/>
    </row>
    <row r="239" ht="14.25">
      <c r="D239" s="76"/>
    </row>
    <row r="240" spans="1:4" s="79" customFormat="1" ht="15">
      <c r="A240" s="26"/>
      <c r="B240" s="27"/>
      <c r="C240" s="28"/>
      <c r="D240" s="78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34">
      <selection activeCell="D54" sqref="D5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80" t="s">
        <v>122</v>
      </c>
      <c r="C11" s="81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2" t="s">
        <v>157</v>
      </c>
      <c r="C14" s="82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156</v>
      </c>
      <c r="C20" s="49"/>
    </row>
    <row r="21" spans="1:3" ht="15">
      <c r="A21" s="56"/>
      <c r="B21" s="55" t="s">
        <v>154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7"/>
      <c r="B24" s="13"/>
    </row>
    <row r="25" spans="1:3" s="10" customFormat="1" ht="51.75" customHeight="1">
      <c r="A25" s="31" t="s">
        <v>2</v>
      </c>
      <c r="B25" s="33" t="s">
        <v>152</v>
      </c>
      <c r="C25" s="39" t="s">
        <v>153</v>
      </c>
    </row>
    <row r="26" spans="1:3" s="10" customFormat="1" ht="35.25" customHeight="1">
      <c r="A26" s="32" t="s">
        <v>101</v>
      </c>
      <c r="B26" s="33" t="s">
        <v>150</v>
      </c>
      <c r="C26" s="39" t="s">
        <v>151</v>
      </c>
    </row>
    <row r="27" spans="1:3" s="10" customFormat="1" ht="26.25" customHeight="1">
      <c r="A27" s="32" t="s">
        <v>3</v>
      </c>
      <c r="B27" s="33" t="s">
        <v>146</v>
      </c>
      <c r="C27" s="34" t="s">
        <v>147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115</v>
      </c>
      <c r="B31" s="83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B33" s="16" t="s">
        <v>149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30946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30946</v>
      </c>
    </row>
    <row r="77" spans="1:3" s="10" customFormat="1" ht="15">
      <c r="A77" s="2">
        <v>21710</v>
      </c>
      <c r="B77" s="2" t="s">
        <v>51</v>
      </c>
      <c r="C77" s="18">
        <f>27479+3467</f>
        <v>30946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SUM(C80,C136)</f>
        <v>30946</v>
      </c>
    </row>
    <row r="80" spans="1:3" s="61" customFormat="1" ht="28.5">
      <c r="A80" s="19" t="s">
        <v>37</v>
      </c>
      <c r="B80" s="24" t="s">
        <v>11</v>
      </c>
      <c r="C80" s="22">
        <f>SUM(C81,C122,C128)</f>
        <v>29946</v>
      </c>
    </row>
    <row r="81" spans="1:3" s="61" customFormat="1" ht="15">
      <c r="A81" s="19" t="s">
        <v>22</v>
      </c>
      <c r="B81" s="24" t="s">
        <v>12</v>
      </c>
      <c r="C81" s="22">
        <f>SUM(C82,C99)</f>
        <v>29946</v>
      </c>
    </row>
    <row r="82" spans="1:5" s="10" customFormat="1" ht="15">
      <c r="A82" s="2" t="s">
        <v>116</v>
      </c>
      <c r="B82" s="20" t="s">
        <v>73</v>
      </c>
      <c r="C82" s="62">
        <f>SUM(C83+C93)</f>
        <v>19785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16009</v>
      </c>
      <c r="E83" s="61"/>
    </row>
    <row r="84" spans="1:5" s="10" customFormat="1" ht="15">
      <c r="A84" s="2">
        <v>1110</v>
      </c>
      <c r="B84" s="17" t="s">
        <v>74</v>
      </c>
      <c r="C84" s="68">
        <f>SUM(C85,C86)</f>
        <v>14104</v>
      </c>
      <c r="E84" s="61"/>
    </row>
    <row r="85" spans="1:5" s="10" customFormat="1" ht="15">
      <c r="A85" s="2">
        <v>1114</v>
      </c>
      <c r="B85" s="17" t="s">
        <v>75</v>
      </c>
      <c r="C85" s="68">
        <f>1000</f>
        <v>1000</v>
      </c>
      <c r="E85" s="61"/>
    </row>
    <row r="86" spans="1:5" s="10" customFormat="1" ht="15">
      <c r="A86" s="2">
        <v>1119</v>
      </c>
      <c r="B86" s="17" t="s">
        <v>76</v>
      </c>
      <c r="C86" s="68">
        <f>13104</f>
        <v>13104</v>
      </c>
      <c r="E86" s="61"/>
    </row>
    <row r="87" spans="1:5" s="10" customFormat="1" ht="15">
      <c r="A87" s="2">
        <v>1140</v>
      </c>
      <c r="B87" s="69" t="s">
        <v>128</v>
      </c>
      <c r="C87" s="18">
        <f>SUM(C88:C91)</f>
        <v>1905</v>
      </c>
      <c r="E87" s="61"/>
    </row>
    <row r="88" spans="1:5" s="10" customFormat="1" ht="15">
      <c r="A88" s="2">
        <v>1142</v>
      </c>
      <c r="B88" s="69" t="s">
        <v>77</v>
      </c>
      <c r="C88" s="18">
        <f>500+405</f>
        <v>905</v>
      </c>
      <c r="E88" s="61"/>
    </row>
    <row r="89" spans="1:5" s="10" customFormat="1" ht="15">
      <c r="A89" s="2">
        <v>1146</v>
      </c>
      <c r="B89" s="69" t="s">
        <v>106</v>
      </c>
      <c r="C89" s="18">
        <f>500</f>
        <v>500</v>
      </c>
      <c r="E89" s="61"/>
    </row>
    <row r="90" spans="1:5" s="10" customFormat="1" ht="15">
      <c r="A90" s="2">
        <v>1147</v>
      </c>
      <c r="B90" s="69" t="s">
        <v>78</v>
      </c>
      <c r="C90" s="18">
        <f>500</f>
        <v>500</v>
      </c>
      <c r="E90" s="61"/>
    </row>
    <row r="91" spans="1:5" s="10" customFormat="1" ht="15" customHeight="1" hidden="1">
      <c r="A91" s="2">
        <v>1148</v>
      </c>
      <c r="B91" s="69" t="s">
        <v>129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3776</v>
      </c>
      <c r="E93" s="61"/>
    </row>
    <row r="94" spans="1:5" s="10" customFormat="1" ht="15">
      <c r="A94" s="2">
        <v>1210</v>
      </c>
      <c r="B94" s="17" t="s">
        <v>80</v>
      </c>
      <c r="C94" s="68">
        <f>3681+95</f>
        <v>3776</v>
      </c>
      <c r="E94" s="61"/>
    </row>
    <row r="95" spans="1:5" s="10" customFormat="1" ht="14.25" customHeight="1" hidden="1">
      <c r="A95" s="2">
        <v>1220</v>
      </c>
      <c r="B95" s="17" t="s">
        <v>81</v>
      </c>
      <c r="C95" s="18">
        <f>SUM(C96:C98)</f>
        <v>0</v>
      </c>
      <c r="E95" s="61"/>
    </row>
    <row r="96" spans="1:5" s="10" customFormat="1" ht="30" customHeight="1" hidden="1">
      <c r="A96" s="2">
        <v>1221</v>
      </c>
      <c r="B96" s="17" t="s">
        <v>82</v>
      </c>
      <c r="C96" s="18"/>
      <c r="E96" s="61"/>
    </row>
    <row r="97" spans="1:5" s="10" customFormat="1" ht="15" hidden="1">
      <c r="A97" s="2">
        <v>1227</v>
      </c>
      <c r="B97" s="17" t="s">
        <v>83</v>
      </c>
      <c r="C97" s="18"/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SUM(C100,C107,C117)</f>
        <v>10161</v>
      </c>
    </row>
    <row r="100" spans="1:5" ht="17.25" customHeight="1">
      <c r="A100" s="19">
        <v>2100</v>
      </c>
      <c r="B100" s="24" t="s">
        <v>85</v>
      </c>
      <c r="C100" s="22">
        <f>SUM(C101,C104)</f>
        <v>1300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1300</v>
      </c>
      <c r="D104" s="57"/>
      <c r="E104" s="61"/>
    </row>
    <row r="105" spans="1:5" ht="15">
      <c r="A105" s="2">
        <v>2121</v>
      </c>
      <c r="B105" s="25" t="s">
        <v>87</v>
      </c>
      <c r="C105" s="23">
        <f>100+100</f>
        <v>200</v>
      </c>
      <c r="D105" s="57"/>
      <c r="E105" s="61"/>
    </row>
    <row r="106" spans="1:5" ht="15">
      <c r="A106" s="2">
        <v>2122</v>
      </c>
      <c r="B106" s="25" t="s">
        <v>88</v>
      </c>
      <c r="C106" s="23">
        <f>600+500</f>
        <v>1100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SUM(C108,C110,C115)</f>
        <v>8411</v>
      </c>
      <c r="E107" s="61"/>
    </row>
    <row r="108" spans="1:5" s="70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70" customFormat="1" ht="15" hidden="1">
      <c r="A109" s="2">
        <v>2219</v>
      </c>
      <c r="B109" s="25" t="s">
        <v>131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SUM(C111:C114)</f>
        <v>8411</v>
      </c>
    </row>
    <row r="111" spans="1:3" ht="15">
      <c r="A111" s="2">
        <v>2231</v>
      </c>
      <c r="B111" s="25" t="s">
        <v>132</v>
      </c>
      <c r="C111" s="23">
        <f>600</f>
        <v>600</v>
      </c>
    </row>
    <row r="112" spans="1:3" ht="15">
      <c r="A112" s="2">
        <v>2232</v>
      </c>
      <c r="B112" s="25" t="s">
        <v>158</v>
      </c>
      <c r="C112" s="23">
        <f>317</f>
        <v>317</v>
      </c>
    </row>
    <row r="113" spans="1:3" ht="15" hidden="1">
      <c r="A113" s="2">
        <v>2234</v>
      </c>
      <c r="B113" s="25" t="s">
        <v>133</v>
      </c>
      <c r="C113" s="23"/>
    </row>
    <row r="114" spans="1:3" ht="15">
      <c r="A114" s="2">
        <v>2239</v>
      </c>
      <c r="B114" s="25" t="s">
        <v>65</v>
      </c>
      <c r="C114" s="23">
        <f>7494</f>
        <v>7494</v>
      </c>
    </row>
    <row r="115" spans="1:3" ht="15" hidden="1">
      <c r="A115" s="2">
        <v>2250</v>
      </c>
      <c r="B115" s="25" t="s">
        <v>134</v>
      </c>
      <c r="C115" s="23">
        <f>SUM(C116)</f>
        <v>0</v>
      </c>
    </row>
    <row r="116" spans="1:3" ht="15" hidden="1">
      <c r="A116" s="2">
        <v>2259</v>
      </c>
      <c r="B116" s="25" t="s">
        <v>135</v>
      </c>
      <c r="C116" s="23"/>
    </row>
    <row r="117" spans="1:3" s="10" customFormat="1" ht="28.5">
      <c r="A117" s="19" t="s">
        <v>89</v>
      </c>
      <c r="B117" s="24" t="s">
        <v>90</v>
      </c>
      <c r="C117" s="22">
        <f>SUM(C118,C121)</f>
        <v>450</v>
      </c>
    </row>
    <row r="118" spans="1:3" s="10" customFormat="1" ht="15">
      <c r="A118" s="2">
        <v>2310</v>
      </c>
      <c r="B118" s="69" t="s">
        <v>136</v>
      </c>
      <c r="C118" s="18">
        <f>SUM(C119:C120)</f>
        <v>450</v>
      </c>
    </row>
    <row r="119" spans="1:3" s="10" customFormat="1" ht="15">
      <c r="A119" s="2">
        <v>2311</v>
      </c>
      <c r="B119" s="17" t="s">
        <v>91</v>
      </c>
      <c r="C119" s="18">
        <v>300</v>
      </c>
    </row>
    <row r="120" spans="1:3" s="10" customFormat="1" ht="15">
      <c r="A120" s="2">
        <v>2312</v>
      </c>
      <c r="B120" s="17" t="s">
        <v>137</v>
      </c>
      <c r="C120" s="18">
        <v>150</v>
      </c>
    </row>
    <row r="121" spans="1:3" s="10" customFormat="1" ht="15" hidden="1">
      <c r="A121" s="2">
        <v>2350</v>
      </c>
      <c r="B121" s="17" t="s">
        <v>138</v>
      </c>
      <c r="C121" s="18"/>
    </row>
    <row r="122" spans="1:3" s="61" customFormat="1" ht="14.25" customHeight="1" hidden="1">
      <c r="A122" s="19" t="s">
        <v>13</v>
      </c>
      <c r="B122" s="24" t="s">
        <v>14</v>
      </c>
      <c r="C122" s="22">
        <f>SUM(C123)</f>
        <v>0</v>
      </c>
    </row>
    <row r="123" spans="1:3" s="61" customFormat="1" ht="14.25" customHeight="1" hidden="1">
      <c r="A123" s="19" t="s">
        <v>15</v>
      </c>
      <c r="B123" s="24" t="s">
        <v>25</v>
      </c>
      <c r="C123" s="22">
        <f>SUM(C124)</f>
        <v>0</v>
      </c>
    </row>
    <row r="124" spans="1:3" s="61" customFormat="1" ht="28.5" customHeight="1" hidden="1">
      <c r="A124" s="19" t="s">
        <v>26</v>
      </c>
      <c r="B124" s="24" t="s">
        <v>124</v>
      </c>
      <c r="C124" s="22">
        <f>SUM(C125)</f>
        <v>0</v>
      </c>
    </row>
    <row r="125" spans="1:3" ht="30" customHeight="1" hidden="1">
      <c r="A125" s="2">
        <v>3290</v>
      </c>
      <c r="B125" s="25" t="s">
        <v>125</v>
      </c>
      <c r="C125" s="23">
        <f>SUM(C126:C127)</f>
        <v>0</v>
      </c>
    </row>
    <row r="126" spans="1:3" ht="30" customHeight="1" hidden="1">
      <c r="A126" s="2">
        <v>3292</v>
      </c>
      <c r="B126" s="25" t="s">
        <v>126</v>
      </c>
      <c r="C126" s="23"/>
    </row>
    <row r="127" spans="1:3" ht="30" customHeight="1" hidden="1">
      <c r="A127" s="2">
        <v>3293</v>
      </c>
      <c r="B127" s="25" t="s">
        <v>127</v>
      </c>
      <c r="C127" s="23"/>
    </row>
    <row r="128" spans="1:3" s="61" customFormat="1" ht="14.25" customHeight="1" hidden="1">
      <c r="A128" s="19">
        <v>7000</v>
      </c>
      <c r="B128" s="24" t="s">
        <v>40</v>
      </c>
      <c r="C128" s="22">
        <f>SUM(C129,C133)</f>
        <v>0</v>
      </c>
    </row>
    <row r="129" spans="1:3" s="61" customFormat="1" ht="14.25" customHeight="1" hidden="1">
      <c r="A129" s="19" t="s">
        <v>27</v>
      </c>
      <c r="B129" s="24" t="s">
        <v>45</v>
      </c>
      <c r="C129" s="22">
        <f>SUM(C130)</f>
        <v>0</v>
      </c>
    </row>
    <row r="130" spans="1:3" s="61" customFormat="1" ht="14.25" customHeight="1" hidden="1">
      <c r="A130" s="19">
        <v>7600</v>
      </c>
      <c r="B130" s="24" t="s">
        <v>55</v>
      </c>
      <c r="C130" s="22">
        <f>SUM(C131)</f>
        <v>0</v>
      </c>
    </row>
    <row r="131" spans="1:3" ht="15" customHeight="1" hidden="1">
      <c r="A131" s="2">
        <v>7630</v>
      </c>
      <c r="B131" s="25" t="s">
        <v>54</v>
      </c>
      <c r="C131" s="23">
        <f>SUM(C132)</f>
        <v>0</v>
      </c>
    </row>
    <row r="132" spans="1:3" ht="30" customHeight="1" hidden="1">
      <c r="A132" s="2">
        <v>7639</v>
      </c>
      <c r="B132" s="25" t="s">
        <v>57</v>
      </c>
      <c r="C132" s="23"/>
    </row>
    <row r="133" spans="1:3" s="61" customFormat="1" ht="14.25" customHeight="1" hidden="1">
      <c r="A133" s="19" t="s">
        <v>28</v>
      </c>
      <c r="B133" s="24" t="s">
        <v>29</v>
      </c>
      <c r="C133" s="22">
        <f>SUM(C134)</f>
        <v>0</v>
      </c>
    </row>
    <row r="134" spans="1:3" s="61" customFormat="1" ht="14.25" customHeight="1" hidden="1">
      <c r="A134" s="19" t="s">
        <v>30</v>
      </c>
      <c r="B134" s="24" t="s">
        <v>41</v>
      </c>
      <c r="C134" s="22">
        <f>SUM(C135)</f>
        <v>0</v>
      </c>
    </row>
    <row r="135" spans="1:3" ht="49.5" customHeight="1" hidden="1">
      <c r="A135" s="2" t="s">
        <v>52</v>
      </c>
      <c r="B135" s="25" t="s">
        <v>53</v>
      </c>
      <c r="C135" s="23"/>
    </row>
    <row r="136" spans="1:3" s="61" customFormat="1" ht="14.25" customHeight="1">
      <c r="A136" s="19" t="s">
        <v>16</v>
      </c>
      <c r="B136" s="24" t="s">
        <v>31</v>
      </c>
      <c r="C136" s="22">
        <f>SUM(C137,C148)</f>
        <v>1000</v>
      </c>
    </row>
    <row r="137" spans="1:3" s="61" customFormat="1" ht="14.25" customHeight="1">
      <c r="A137" s="19">
        <v>5000</v>
      </c>
      <c r="B137" s="24" t="s">
        <v>32</v>
      </c>
      <c r="C137" s="22">
        <f>SUM(C138,C141)</f>
        <v>1000</v>
      </c>
    </row>
    <row r="138" spans="1:3" s="61" customFormat="1" ht="14.25" customHeight="1" hidden="1">
      <c r="A138" s="19">
        <v>5100</v>
      </c>
      <c r="B138" s="24" t="s">
        <v>139</v>
      </c>
      <c r="C138" s="22">
        <f>SUM(C139)</f>
        <v>0</v>
      </c>
    </row>
    <row r="139" spans="1:3" ht="14.25" customHeight="1" hidden="1">
      <c r="A139" s="2">
        <v>5120</v>
      </c>
      <c r="B139" s="25" t="s">
        <v>140</v>
      </c>
      <c r="C139" s="23">
        <f>SUM(C140)</f>
        <v>0</v>
      </c>
    </row>
    <row r="140" spans="1:3" ht="14.25" customHeight="1" hidden="1">
      <c r="A140" s="2">
        <v>5121</v>
      </c>
      <c r="B140" s="25" t="s">
        <v>141</v>
      </c>
      <c r="C140" s="23"/>
    </row>
    <row r="141" spans="1:3" s="61" customFormat="1" ht="14.25" customHeight="1">
      <c r="A141" s="19" t="s">
        <v>33</v>
      </c>
      <c r="B141" s="20" t="s">
        <v>34</v>
      </c>
      <c r="C141" s="22">
        <f>SUM(C142,C144,C147)</f>
        <v>1000</v>
      </c>
    </row>
    <row r="142" spans="1:3" s="10" customFormat="1" ht="15.75" customHeight="1" hidden="1">
      <c r="A142" s="2" t="s">
        <v>107</v>
      </c>
      <c r="B142" s="17" t="s">
        <v>108</v>
      </c>
      <c r="C142" s="18">
        <f>SUM(C143)</f>
        <v>0</v>
      </c>
    </row>
    <row r="143" spans="1:3" s="10" customFormat="1" ht="15.75" customHeight="1" hidden="1">
      <c r="A143" s="2" t="s">
        <v>109</v>
      </c>
      <c r="B143" s="17" t="s">
        <v>110</v>
      </c>
      <c r="C143" s="18"/>
    </row>
    <row r="144" spans="1:4" s="74" customFormat="1" ht="13.5">
      <c r="A144" s="71" t="s">
        <v>142</v>
      </c>
      <c r="B144" s="69" t="s">
        <v>143</v>
      </c>
      <c r="C144" s="72">
        <f>SUM(C145:C146)</f>
        <v>1000</v>
      </c>
      <c r="D144" s="73"/>
    </row>
    <row r="145" spans="1:4" s="74" customFormat="1" ht="13.5">
      <c r="A145" s="71">
        <v>5232</v>
      </c>
      <c r="B145" s="69" t="s">
        <v>144</v>
      </c>
      <c r="C145" s="72">
        <v>300</v>
      </c>
      <c r="D145" s="73"/>
    </row>
    <row r="146" spans="1:4" s="74" customFormat="1" ht="13.5">
      <c r="A146" s="71">
        <v>5238</v>
      </c>
      <c r="B146" s="69" t="s">
        <v>145</v>
      </c>
      <c r="C146" s="72">
        <v>700</v>
      </c>
      <c r="D146" s="73"/>
    </row>
    <row r="147" spans="1:3" s="10" customFormat="1" ht="15.75" customHeight="1" hidden="1">
      <c r="A147" s="2" t="s">
        <v>111</v>
      </c>
      <c r="B147" s="17" t="s">
        <v>112</v>
      </c>
      <c r="C147" s="18"/>
    </row>
    <row r="148" spans="1:3" s="61" customFormat="1" ht="14.25" customHeight="1" hidden="1">
      <c r="A148" s="19">
        <v>9000</v>
      </c>
      <c r="B148" s="20" t="s">
        <v>42</v>
      </c>
      <c r="C148" s="22">
        <f>SUM(C149,C151)</f>
        <v>0</v>
      </c>
    </row>
    <row r="149" spans="1:3" s="61" customFormat="1" ht="14.25" customHeight="1" hidden="1">
      <c r="A149" s="19">
        <v>9500</v>
      </c>
      <c r="B149" s="24" t="s">
        <v>43</v>
      </c>
      <c r="C149" s="22">
        <f>SUM(C150)</f>
        <v>0</v>
      </c>
    </row>
    <row r="150" spans="1:3" ht="42.75" customHeight="1" hidden="1">
      <c r="A150" s="75">
        <v>9580</v>
      </c>
      <c r="B150" s="2" t="s">
        <v>44</v>
      </c>
      <c r="C150" s="23"/>
    </row>
    <row r="151" spans="1:3" s="61" customFormat="1" ht="14.25" customHeight="1" hidden="1">
      <c r="A151" s="19" t="s">
        <v>35</v>
      </c>
      <c r="B151" s="20" t="s">
        <v>58</v>
      </c>
      <c r="C151" s="22">
        <f>SUM(C152)</f>
        <v>0</v>
      </c>
    </row>
    <row r="152" spans="1:3" ht="45" customHeight="1" hidden="1">
      <c r="A152" s="2">
        <v>9610</v>
      </c>
      <c r="B152" s="17" t="s">
        <v>56</v>
      </c>
      <c r="C152" s="23"/>
    </row>
    <row r="153" spans="1:3" s="61" customFormat="1" ht="28.5">
      <c r="A153" s="19" t="s">
        <v>100</v>
      </c>
      <c r="B153" s="24" t="s">
        <v>17</v>
      </c>
      <c r="C153" s="22">
        <f>SUM(C63-C79)</f>
        <v>0</v>
      </c>
    </row>
    <row r="154" spans="1:3" ht="15" hidden="1">
      <c r="A154" s="2" t="s">
        <v>9</v>
      </c>
      <c r="B154" s="42" t="s">
        <v>18</v>
      </c>
      <c r="C154" s="23">
        <f>SUM(C155)</f>
        <v>0</v>
      </c>
    </row>
    <row r="155" spans="1:3" ht="15" hidden="1">
      <c r="A155" s="2" t="s">
        <v>10</v>
      </c>
      <c r="B155" s="42" t="s">
        <v>19</v>
      </c>
      <c r="C155" s="23">
        <f>SUM(C156)</f>
        <v>0</v>
      </c>
    </row>
    <row r="156" spans="1:3" ht="15" hidden="1">
      <c r="A156" s="2" t="s">
        <v>36</v>
      </c>
      <c r="B156" s="42" t="s">
        <v>60</v>
      </c>
      <c r="C156" s="23">
        <f>SUM(-C153)</f>
        <v>0</v>
      </c>
    </row>
    <row r="157" spans="1:3" ht="15">
      <c r="A157" s="65"/>
      <c r="B157" s="66"/>
      <c r="C157" s="67"/>
    </row>
    <row r="159" spans="1:3" s="10" customFormat="1" ht="15">
      <c r="A159" s="9" t="s">
        <v>103</v>
      </c>
      <c r="C159" s="11" t="s">
        <v>104</v>
      </c>
    </row>
    <row r="160" spans="1:3" s="10" customFormat="1" ht="12" customHeight="1">
      <c r="A160" s="9"/>
      <c r="C160" s="11"/>
    </row>
    <row r="161" spans="1:3" s="10" customFormat="1" ht="17.25" customHeight="1">
      <c r="A161" s="84" t="s">
        <v>157</v>
      </c>
      <c r="B161" s="84"/>
      <c r="C161" s="11"/>
    </row>
    <row r="179" spans="1:4" ht="14.25">
      <c r="A179" s="27"/>
      <c r="C179" s="27"/>
      <c r="D179" s="76"/>
    </row>
    <row r="191" spans="1:4" ht="14.25">
      <c r="A191" s="27"/>
      <c r="C191" s="27"/>
      <c r="D191" s="76"/>
    </row>
    <row r="192" spans="1:4" ht="14.25">
      <c r="A192" s="27"/>
      <c r="C192" s="27"/>
      <c r="D192" s="76"/>
    </row>
    <row r="237" ht="14.25">
      <c r="D237" s="76"/>
    </row>
    <row r="238" ht="14.25">
      <c r="D238" s="76"/>
    </row>
    <row r="239" ht="14.25">
      <c r="D239" s="76"/>
    </row>
    <row r="240" ht="14.25">
      <c r="D240" s="76"/>
    </row>
    <row r="241" spans="1:4" s="79" customFormat="1" ht="15">
      <c r="A241" s="26"/>
      <c r="B241" s="27"/>
      <c r="C241" s="28"/>
      <c r="D241" s="78"/>
    </row>
  </sheetData>
  <sheetProtection/>
  <mergeCells count="5">
    <mergeCell ref="B11:C11"/>
    <mergeCell ref="B14:C14"/>
    <mergeCell ref="A29:B29"/>
    <mergeCell ref="A31:B31"/>
    <mergeCell ref="A161:B16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1"/>
  <sheetViews>
    <sheetView tabSelected="1" zoomScalePageLayoutView="0" workbookViewId="0" topLeftCell="A43">
      <selection activeCell="A61" sqref="A61:IV23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4"/>
      <c r="C1" s="27"/>
    </row>
    <row r="2" spans="1:3" ht="15">
      <c r="A2" s="27"/>
      <c r="C2" s="45" t="s">
        <v>114</v>
      </c>
    </row>
    <row r="3" spans="1:3" ht="15">
      <c r="A3" s="27"/>
      <c r="C3" s="45" t="s">
        <v>0</v>
      </c>
    </row>
    <row r="4" spans="1:3" ht="15">
      <c r="A4" s="27"/>
      <c r="C4" s="45" t="s">
        <v>38</v>
      </c>
    </row>
    <row r="5" spans="1:3" ht="15">
      <c r="A5" s="27"/>
      <c r="C5" s="45" t="s">
        <v>39</v>
      </c>
    </row>
    <row r="6" spans="1:3" ht="15">
      <c r="A6" s="46"/>
      <c r="B6" s="46"/>
      <c r="C6" s="47"/>
    </row>
    <row r="7" spans="1:3" ht="15">
      <c r="A7" s="46"/>
      <c r="B7" s="46"/>
      <c r="C7" s="47"/>
    </row>
    <row r="8" spans="1:3" ht="15">
      <c r="A8" s="46"/>
      <c r="B8" s="46"/>
      <c r="C8" s="47"/>
    </row>
    <row r="9" spans="1:3" ht="15">
      <c r="A9" s="46"/>
      <c r="C9" s="45" t="s">
        <v>8</v>
      </c>
    </row>
    <row r="10" spans="1:3" ht="14.25">
      <c r="A10" s="48"/>
      <c r="B10" s="49"/>
      <c r="C10" s="49"/>
    </row>
    <row r="11" spans="1:3" ht="28.5" customHeight="1">
      <c r="A11" s="35"/>
      <c r="B11" s="80" t="s">
        <v>122</v>
      </c>
      <c r="C11" s="81"/>
    </row>
    <row r="12" spans="1:3" ht="63" customHeight="1">
      <c r="A12" s="35"/>
      <c r="B12" s="36" t="s">
        <v>102</v>
      </c>
      <c r="C12" s="37" t="s">
        <v>66</v>
      </c>
    </row>
    <row r="13" spans="1:3" ht="15">
      <c r="A13" s="35"/>
      <c r="B13" s="49"/>
      <c r="C13" s="50" t="s">
        <v>67</v>
      </c>
    </row>
    <row r="14" spans="1:3" ht="15" customHeight="1">
      <c r="A14" s="35"/>
      <c r="B14" s="82" t="s">
        <v>159</v>
      </c>
      <c r="C14" s="82"/>
    </row>
    <row r="15" spans="1:3" s="53" customFormat="1" ht="15">
      <c r="A15" s="48"/>
      <c r="B15" s="51"/>
      <c r="C15" s="52"/>
    </row>
    <row r="16" spans="1:3" s="53" customFormat="1" ht="15">
      <c r="A16" s="48" t="s">
        <v>68</v>
      </c>
      <c r="B16" s="51"/>
      <c r="C16" s="52"/>
    </row>
    <row r="17" spans="1:3" s="53" customFormat="1" ht="15">
      <c r="A17" s="48"/>
      <c r="B17" s="54"/>
      <c r="C17" s="38"/>
    </row>
    <row r="18" spans="1:3" ht="14.25">
      <c r="A18" s="49"/>
      <c r="B18" s="55" t="s">
        <v>113</v>
      </c>
      <c r="C18" s="49"/>
    </row>
    <row r="19" spans="1:3" ht="14.25">
      <c r="A19" s="49"/>
      <c r="B19" s="55" t="s">
        <v>69</v>
      </c>
      <c r="C19" s="49"/>
    </row>
    <row r="20" spans="1:3" ht="14.25">
      <c r="A20" s="49"/>
      <c r="B20" s="55" t="s">
        <v>156</v>
      </c>
      <c r="C20" s="49"/>
    </row>
    <row r="21" spans="1:3" ht="15">
      <c r="A21" s="56"/>
      <c r="B21" s="55" t="s">
        <v>154</v>
      </c>
      <c r="C21" s="49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77"/>
      <c r="B24" s="13"/>
    </row>
    <row r="25" spans="1:3" s="10" customFormat="1" ht="51.75" customHeight="1">
      <c r="A25" s="31" t="s">
        <v>2</v>
      </c>
      <c r="B25" s="33" t="s">
        <v>152</v>
      </c>
      <c r="C25" s="39" t="s">
        <v>153</v>
      </c>
    </row>
    <row r="26" spans="1:3" s="10" customFormat="1" ht="35.25" customHeight="1">
      <c r="A26" s="32" t="s">
        <v>101</v>
      </c>
      <c r="B26" s="33" t="s">
        <v>150</v>
      </c>
      <c r="C26" s="39" t="s">
        <v>151</v>
      </c>
    </row>
    <row r="27" spans="1:3" s="10" customFormat="1" ht="26.25" customHeight="1">
      <c r="A27" s="32" t="s">
        <v>3</v>
      </c>
      <c r="B27" s="33" t="s">
        <v>146</v>
      </c>
      <c r="C27" s="34" t="s">
        <v>147</v>
      </c>
    </row>
    <row r="28" spans="1:3" s="10" customFormat="1" ht="27.75" customHeight="1">
      <c r="A28" s="32" t="s">
        <v>4</v>
      </c>
      <c r="B28" s="33" t="s">
        <v>46</v>
      </c>
      <c r="C28" s="43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115</v>
      </c>
      <c r="B31" s="83"/>
      <c r="C31" s="14"/>
    </row>
    <row r="32" spans="1:3" s="16" customFormat="1" ht="15" customHeight="1">
      <c r="A32" s="15"/>
      <c r="B32" s="16" t="s">
        <v>148</v>
      </c>
      <c r="C32" s="14"/>
    </row>
    <row r="33" spans="1:3" s="16" customFormat="1" ht="15" customHeight="1">
      <c r="A33" s="15"/>
      <c r="B33" s="16" t="s">
        <v>149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70</v>
      </c>
      <c r="C59" s="8"/>
    </row>
    <row r="60" spans="1:4" s="10" customFormat="1" ht="9" customHeight="1">
      <c r="A60" s="9"/>
      <c r="B60" s="1"/>
      <c r="C60" s="11"/>
      <c r="D60" s="57"/>
    </row>
    <row r="61" spans="1:3" ht="50.25" customHeight="1">
      <c r="A61" s="3" t="s">
        <v>71</v>
      </c>
      <c r="B61" s="3" t="s">
        <v>72</v>
      </c>
      <c r="C61" s="5" t="s">
        <v>121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0" customFormat="1" ht="14.25">
      <c r="A63" s="19" t="s">
        <v>92</v>
      </c>
      <c r="B63" s="40" t="s">
        <v>93</v>
      </c>
      <c r="C63" s="22">
        <f>SUM(C64,C71,C76)</f>
        <v>30946</v>
      </c>
      <c r="D63" s="58"/>
      <c r="E63" s="59"/>
    </row>
    <row r="64" spans="1:3" s="61" customFormat="1" ht="15" hidden="1">
      <c r="A64" s="19" t="s">
        <v>5</v>
      </c>
      <c r="B64" s="41" t="s">
        <v>6</v>
      </c>
      <c r="C64" s="22">
        <f>SUM(C65,C69)</f>
        <v>0</v>
      </c>
    </row>
    <row r="65" spans="1:3" s="61" customFormat="1" ht="15" hidden="1">
      <c r="A65" s="19">
        <v>21100</v>
      </c>
      <c r="B65" s="41" t="s">
        <v>7</v>
      </c>
      <c r="C65" s="22">
        <f>SUM(C66:C67)</f>
        <v>0</v>
      </c>
    </row>
    <row r="66" spans="1:3" s="10" customFormat="1" ht="18" customHeight="1" hidden="1">
      <c r="A66" s="2">
        <v>21150</v>
      </c>
      <c r="B66" s="17" t="s">
        <v>59</v>
      </c>
      <c r="C66" s="18"/>
    </row>
    <row r="67" spans="1:3" s="10" customFormat="1" ht="30" hidden="1">
      <c r="A67" s="4" t="s">
        <v>47</v>
      </c>
      <c r="B67" s="17" t="s">
        <v>48</v>
      </c>
      <c r="C67" s="18">
        <f>SUM(C68)</f>
        <v>0</v>
      </c>
    </row>
    <row r="68" spans="1:3" s="10" customFormat="1" ht="30" hidden="1">
      <c r="A68" s="4" t="s">
        <v>49</v>
      </c>
      <c r="B68" s="17" t="s">
        <v>50</v>
      </c>
      <c r="C68" s="18"/>
    </row>
    <row r="69" spans="1:3" s="59" customFormat="1" ht="14.25" hidden="1">
      <c r="A69" s="19">
        <v>21200</v>
      </c>
      <c r="B69" s="20" t="s">
        <v>62</v>
      </c>
      <c r="C69" s="21">
        <f>SUM(C70)</f>
        <v>0</v>
      </c>
    </row>
    <row r="70" spans="1:3" s="10" customFormat="1" ht="15" hidden="1">
      <c r="A70" s="2">
        <v>21210</v>
      </c>
      <c r="B70" s="17" t="s">
        <v>61</v>
      </c>
      <c r="C70" s="18"/>
    </row>
    <row r="71" spans="1:3" s="61" customFormat="1" ht="28.5" hidden="1">
      <c r="A71" s="19" t="s">
        <v>94</v>
      </c>
      <c r="B71" s="41" t="s">
        <v>95</v>
      </c>
      <c r="C71" s="22">
        <f>SUM(C72)</f>
        <v>0</v>
      </c>
    </row>
    <row r="72" spans="1:3" s="61" customFormat="1" ht="15" hidden="1">
      <c r="A72" s="19">
        <v>18000</v>
      </c>
      <c r="B72" s="41" t="s">
        <v>96</v>
      </c>
      <c r="C72" s="22">
        <f>SUM(C73)</f>
        <v>0</v>
      </c>
    </row>
    <row r="73" spans="1:3" s="10" customFormat="1" ht="15" hidden="1">
      <c r="A73" s="2">
        <v>18100</v>
      </c>
      <c r="B73" s="17" t="s">
        <v>97</v>
      </c>
      <c r="C73" s="18">
        <f>SUM(C74)</f>
        <v>0</v>
      </c>
    </row>
    <row r="74" spans="1:3" s="10" customFormat="1" ht="15" hidden="1">
      <c r="A74" s="4">
        <v>18130</v>
      </c>
      <c r="B74" s="17" t="s">
        <v>98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99</v>
      </c>
      <c r="C75" s="18"/>
    </row>
    <row r="76" spans="1:3" s="61" customFormat="1" ht="15">
      <c r="A76" s="19">
        <v>21700</v>
      </c>
      <c r="B76" s="41" t="s">
        <v>20</v>
      </c>
      <c r="C76" s="22">
        <f>SUM(C77:C78)</f>
        <v>30946</v>
      </c>
    </row>
    <row r="77" spans="1:3" s="10" customFormat="1" ht="15">
      <c r="A77" s="2">
        <v>21710</v>
      </c>
      <c r="B77" s="2" t="s">
        <v>51</v>
      </c>
      <c r="C77" s="18">
        <f>27464+3482</f>
        <v>30946</v>
      </c>
    </row>
    <row r="78" spans="1:3" s="10" customFormat="1" ht="15" hidden="1">
      <c r="A78" s="2">
        <v>21720</v>
      </c>
      <c r="B78" s="2" t="s">
        <v>63</v>
      </c>
      <c r="C78" s="18"/>
    </row>
    <row r="79" spans="1:3" s="61" customFormat="1" ht="15">
      <c r="A79" s="19" t="s">
        <v>21</v>
      </c>
      <c r="B79" s="24" t="s">
        <v>105</v>
      </c>
      <c r="C79" s="22">
        <f>SUM(C80,C135)</f>
        <v>30946</v>
      </c>
    </row>
    <row r="80" spans="1:3" s="61" customFormat="1" ht="28.5">
      <c r="A80" s="19" t="s">
        <v>37</v>
      </c>
      <c r="B80" s="24" t="s">
        <v>11</v>
      </c>
      <c r="C80" s="22">
        <f>SUM(C81,C121,C127)</f>
        <v>29946</v>
      </c>
    </row>
    <row r="81" spans="1:3" s="61" customFormat="1" ht="15">
      <c r="A81" s="19" t="s">
        <v>22</v>
      </c>
      <c r="B81" s="24" t="s">
        <v>12</v>
      </c>
      <c r="C81" s="22">
        <f>SUM(C82,C99)</f>
        <v>29946</v>
      </c>
    </row>
    <row r="82" spans="1:5" s="10" customFormat="1" ht="15">
      <c r="A82" s="2" t="s">
        <v>116</v>
      </c>
      <c r="B82" s="20" t="s">
        <v>73</v>
      </c>
      <c r="C82" s="62">
        <f>SUM(C83+C93)</f>
        <v>19785</v>
      </c>
      <c r="E82" s="61"/>
    </row>
    <row r="83" spans="1:5" s="10" customFormat="1" ht="15">
      <c r="A83" s="2" t="s">
        <v>117</v>
      </c>
      <c r="B83" s="17" t="s">
        <v>118</v>
      </c>
      <c r="C83" s="62">
        <f>SUM(C84+C87+C92)</f>
        <v>16009</v>
      </c>
      <c r="E83" s="61"/>
    </row>
    <row r="84" spans="1:5" s="10" customFormat="1" ht="15">
      <c r="A84" s="2">
        <v>1110</v>
      </c>
      <c r="B84" s="17" t="s">
        <v>74</v>
      </c>
      <c r="C84" s="68">
        <f>SUM(C85,C86)</f>
        <v>14432</v>
      </c>
      <c r="E84" s="61"/>
    </row>
    <row r="85" spans="1:5" s="10" customFormat="1" ht="15" hidden="1">
      <c r="A85" s="2">
        <v>1114</v>
      </c>
      <c r="B85" s="17" t="s">
        <v>75</v>
      </c>
      <c r="C85" s="68"/>
      <c r="E85" s="61"/>
    </row>
    <row r="86" spans="1:5" s="10" customFormat="1" ht="15">
      <c r="A86" s="2">
        <v>1119</v>
      </c>
      <c r="B86" s="17" t="s">
        <v>76</v>
      </c>
      <c r="C86" s="68">
        <v>14432</v>
      </c>
      <c r="E86" s="61"/>
    </row>
    <row r="87" spans="1:5" s="10" customFormat="1" ht="15">
      <c r="A87" s="2">
        <v>1140</v>
      </c>
      <c r="B87" s="69" t="s">
        <v>128</v>
      </c>
      <c r="C87" s="18">
        <f>SUM(C88:C91)</f>
        <v>1577</v>
      </c>
      <c r="E87" s="61"/>
    </row>
    <row r="88" spans="1:5" s="10" customFormat="1" ht="15">
      <c r="A88" s="2">
        <v>1142</v>
      </c>
      <c r="B88" s="69" t="s">
        <v>77</v>
      </c>
      <c r="C88" s="18">
        <v>405</v>
      </c>
      <c r="E88" s="61"/>
    </row>
    <row r="89" spans="1:5" s="10" customFormat="1" ht="15">
      <c r="A89" s="2">
        <v>1146</v>
      </c>
      <c r="B89" s="69" t="s">
        <v>106</v>
      </c>
      <c r="C89" s="18">
        <v>1172</v>
      </c>
      <c r="E89" s="61"/>
    </row>
    <row r="90" spans="1:5" s="10" customFormat="1" ht="15" hidden="1">
      <c r="A90" s="2">
        <v>1147</v>
      </c>
      <c r="B90" s="69" t="s">
        <v>78</v>
      </c>
      <c r="C90" s="18"/>
      <c r="E90" s="61"/>
    </row>
    <row r="91" spans="1:5" s="10" customFormat="1" ht="15" customHeight="1" hidden="1">
      <c r="A91" s="2">
        <v>1148</v>
      </c>
      <c r="B91" s="69" t="s">
        <v>129</v>
      </c>
      <c r="C91" s="18"/>
      <c r="E91" s="61"/>
    </row>
    <row r="92" spans="1:5" s="10" customFormat="1" ht="15" customHeight="1" hidden="1">
      <c r="A92" s="2">
        <v>1150</v>
      </c>
      <c r="B92" s="17" t="s">
        <v>79</v>
      </c>
      <c r="C92" s="18"/>
      <c r="E92" s="61"/>
    </row>
    <row r="93" spans="1:5" s="10" customFormat="1" ht="15" customHeight="1">
      <c r="A93" s="19">
        <v>1200</v>
      </c>
      <c r="B93" s="17" t="s">
        <v>119</v>
      </c>
      <c r="C93" s="21">
        <f>SUM(C94+C95)</f>
        <v>3776</v>
      </c>
      <c r="E93" s="61"/>
    </row>
    <row r="94" spans="1:5" s="10" customFormat="1" ht="15">
      <c r="A94" s="2">
        <v>1210</v>
      </c>
      <c r="B94" s="17" t="s">
        <v>80</v>
      </c>
      <c r="C94" s="68">
        <v>3394</v>
      </c>
      <c r="E94" s="61"/>
    </row>
    <row r="95" spans="1:5" s="10" customFormat="1" ht="14.25" customHeight="1">
      <c r="A95" s="2">
        <v>1220</v>
      </c>
      <c r="B95" s="17" t="s">
        <v>81</v>
      </c>
      <c r="C95" s="18">
        <f>SUM(C96:C98)</f>
        <v>382</v>
      </c>
      <c r="E95" s="61"/>
    </row>
    <row r="96" spans="1:5" s="10" customFormat="1" ht="30" customHeight="1">
      <c r="A96" s="2">
        <v>1221</v>
      </c>
      <c r="B96" s="17" t="s">
        <v>82</v>
      </c>
      <c r="C96" s="18">
        <v>272</v>
      </c>
      <c r="E96" s="61"/>
    </row>
    <row r="97" spans="1:5" s="10" customFormat="1" ht="15">
      <c r="A97" s="2">
        <v>1227</v>
      </c>
      <c r="B97" s="17" t="s">
        <v>83</v>
      </c>
      <c r="C97" s="18">
        <v>110</v>
      </c>
      <c r="E97" s="61"/>
    </row>
    <row r="98" spans="1:5" s="10" customFormat="1" ht="30" hidden="1">
      <c r="A98" s="2">
        <v>1228</v>
      </c>
      <c r="B98" s="17" t="s">
        <v>84</v>
      </c>
      <c r="C98" s="18"/>
      <c r="E98" s="61"/>
    </row>
    <row r="99" spans="1:3" s="61" customFormat="1" ht="15">
      <c r="A99" s="19">
        <v>2000</v>
      </c>
      <c r="B99" s="24" t="s">
        <v>23</v>
      </c>
      <c r="C99" s="22">
        <f>SUM(C100,C107,C116)</f>
        <v>10161</v>
      </c>
    </row>
    <row r="100" spans="1:5" ht="17.25" customHeight="1">
      <c r="A100" s="19">
        <v>2100</v>
      </c>
      <c r="B100" s="24" t="s">
        <v>85</v>
      </c>
      <c r="C100" s="22">
        <f>SUM(C101,C104)</f>
        <v>2448</v>
      </c>
      <c r="D100" s="64"/>
      <c r="E100" s="61"/>
    </row>
    <row r="101" spans="1:5" ht="15" hidden="1">
      <c r="A101" s="2">
        <v>2110</v>
      </c>
      <c r="B101" s="25" t="s">
        <v>86</v>
      </c>
      <c r="C101" s="23">
        <f>SUM(C102:C103)</f>
        <v>0</v>
      </c>
      <c r="D101" s="57"/>
      <c r="E101" s="61"/>
    </row>
    <row r="102" spans="1:5" ht="15" hidden="1">
      <c r="A102" s="2">
        <v>2111</v>
      </c>
      <c r="B102" s="25" t="s">
        <v>87</v>
      </c>
      <c r="C102" s="23"/>
      <c r="D102" s="57"/>
      <c r="E102" s="61"/>
    </row>
    <row r="103" spans="1:5" ht="15" hidden="1">
      <c r="A103" s="2">
        <v>2112</v>
      </c>
      <c r="B103" s="25" t="s">
        <v>88</v>
      </c>
      <c r="C103" s="23"/>
      <c r="D103" s="57"/>
      <c r="E103" s="61"/>
    </row>
    <row r="104" spans="1:5" ht="15">
      <c r="A104" s="2">
        <v>2120</v>
      </c>
      <c r="B104" s="63" t="s">
        <v>120</v>
      </c>
      <c r="C104" s="23">
        <f>SUM(C105:C106)</f>
        <v>2448</v>
      </c>
      <c r="D104" s="57"/>
      <c r="E104" s="61"/>
    </row>
    <row r="105" spans="1:5" ht="15" hidden="1">
      <c r="A105" s="2">
        <v>2121</v>
      </c>
      <c r="B105" s="25" t="s">
        <v>87</v>
      </c>
      <c r="C105" s="23"/>
      <c r="D105" s="57"/>
      <c r="E105" s="61"/>
    </row>
    <row r="106" spans="1:5" ht="15">
      <c r="A106" s="2">
        <v>2122</v>
      </c>
      <c r="B106" s="25" t="s">
        <v>88</v>
      </c>
      <c r="C106" s="23">
        <f>1798+650</f>
        <v>2448</v>
      </c>
      <c r="D106" s="57"/>
      <c r="E106" s="61"/>
    </row>
    <row r="107" spans="1:5" ht="15">
      <c r="A107" s="19">
        <v>2200</v>
      </c>
      <c r="B107" s="24" t="s">
        <v>24</v>
      </c>
      <c r="C107" s="22">
        <f>SUM(C108,C110,C114)</f>
        <v>4356</v>
      </c>
      <c r="E107" s="61"/>
    </row>
    <row r="108" spans="1:5" s="70" customFormat="1" ht="15" hidden="1">
      <c r="A108" s="2">
        <v>2210</v>
      </c>
      <c r="B108" s="25" t="s">
        <v>130</v>
      </c>
      <c r="C108" s="23">
        <f>SUM(C109)</f>
        <v>0</v>
      </c>
      <c r="E108" s="61"/>
    </row>
    <row r="109" spans="1:5" s="70" customFormat="1" ht="15" hidden="1">
      <c r="A109" s="2">
        <v>2219</v>
      </c>
      <c r="B109" s="25" t="s">
        <v>131</v>
      </c>
      <c r="C109" s="23"/>
      <c r="E109" s="61"/>
    </row>
    <row r="110" spans="1:3" ht="15">
      <c r="A110" s="2">
        <v>2230</v>
      </c>
      <c r="B110" s="25" t="s">
        <v>64</v>
      </c>
      <c r="C110" s="23">
        <f>SUM(C111:C113)</f>
        <v>4356</v>
      </c>
    </row>
    <row r="111" spans="1:3" ht="15">
      <c r="A111" s="2">
        <v>2231</v>
      </c>
      <c r="B111" s="25" t="s">
        <v>132</v>
      </c>
      <c r="C111" s="23">
        <f>3039+535</f>
        <v>3574</v>
      </c>
    </row>
    <row r="112" spans="1:3" ht="15">
      <c r="A112" s="2">
        <v>2232</v>
      </c>
      <c r="B112" s="25" t="s">
        <v>160</v>
      </c>
      <c r="C112" s="23">
        <v>782</v>
      </c>
    </row>
    <row r="113" spans="1:3" ht="15" hidden="1">
      <c r="A113" s="2">
        <v>2239</v>
      </c>
      <c r="B113" s="25" t="s">
        <v>65</v>
      </c>
      <c r="C113" s="23"/>
    </row>
    <row r="114" spans="1:3" ht="15" hidden="1">
      <c r="A114" s="2">
        <v>2250</v>
      </c>
      <c r="B114" s="25" t="s">
        <v>134</v>
      </c>
      <c r="C114" s="23">
        <f>SUM(C115)</f>
        <v>0</v>
      </c>
    </row>
    <row r="115" spans="1:3" ht="15" hidden="1">
      <c r="A115" s="2">
        <v>2259</v>
      </c>
      <c r="B115" s="25" t="s">
        <v>135</v>
      </c>
      <c r="C115" s="23"/>
    </row>
    <row r="116" spans="1:3" s="10" customFormat="1" ht="28.5">
      <c r="A116" s="19" t="s">
        <v>89</v>
      </c>
      <c r="B116" s="24" t="s">
        <v>90</v>
      </c>
      <c r="C116" s="22">
        <f>SUM(C117,C120)</f>
        <v>3357</v>
      </c>
    </row>
    <row r="117" spans="1:3" s="10" customFormat="1" ht="15">
      <c r="A117" s="2">
        <v>2310</v>
      </c>
      <c r="B117" s="69" t="s">
        <v>136</v>
      </c>
      <c r="C117" s="18">
        <f>SUM(C118:C119)</f>
        <v>3357</v>
      </c>
    </row>
    <row r="118" spans="1:3" s="10" customFormat="1" ht="15">
      <c r="A118" s="2">
        <v>2312</v>
      </c>
      <c r="B118" s="17" t="s">
        <v>137</v>
      </c>
      <c r="C118" s="18">
        <v>222</v>
      </c>
    </row>
    <row r="119" spans="1:3" s="10" customFormat="1" ht="15">
      <c r="A119" s="2">
        <v>2314</v>
      </c>
      <c r="B119" s="17" t="s">
        <v>136</v>
      </c>
      <c r="C119" s="18">
        <v>3135</v>
      </c>
    </row>
    <row r="120" spans="1:3" s="10" customFormat="1" ht="15" hidden="1">
      <c r="A120" s="2">
        <v>2350</v>
      </c>
      <c r="B120" s="17" t="s">
        <v>138</v>
      </c>
      <c r="C120" s="18"/>
    </row>
    <row r="121" spans="1:3" s="61" customFormat="1" ht="14.25" customHeight="1" hidden="1">
      <c r="A121" s="19" t="s">
        <v>13</v>
      </c>
      <c r="B121" s="24" t="s">
        <v>14</v>
      </c>
      <c r="C121" s="22">
        <f>SUM(C122)</f>
        <v>0</v>
      </c>
    </row>
    <row r="122" spans="1:3" s="61" customFormat="1" ht="14.25" customHeight="1" hidden="1">
      <c r="A122" s="19" t="s">
        <v>15</v>
      </c>
      <c r="B122" s="24" t="s">
        <v>25</v>
      </c>
      <c r="C122" s="22">
        <f>SUM(C123)</f>
        <v>0</v>
      </c>
    </row>
    <row r="123" spans="1:3" s="61" customFormat="1" ht="28.5" customHeight="1" hidden="1">
      <c r="A123" s="19" t="s">
        <v>26</v>
      </c>
      <c r="B123" s="24" t="s">
        <v>124</v>
      </c>
      <c r="C123" s="22">
        <f>SUM(C124)</f>
        <v>0</v>
      </c>
    </row>
    <row r="124" spans="1:3" ht="30" customHeight="1" hidden="1">
      <c r="A124" s="2">
        <v>3290</v>
      </c>
      <c r="B124" s="25" t="s">
        <v>125</v>
      </c>
      <c r="C124" s="23">
        <f>SUM(C125:C126)</f>
        <v>0</v>
      </c>
    </row>
    <row r="125" spans="1:3" ht="30" customHeight="1" hidden="1">
      <c r="A125" s="2">
        <v>3292</v>
      </c>
      <c r="B125" s="25" t="s">
        <v>126</v>
      </c>
      <c r="C125" s="23"/>
    </row>
    <row r="126" spans="1:3" ht="30" customHeight="1" hidden="1">
      <c r="A126" s="2">
        <v>3293</v>
      </c>
      <c r="B126" s="25" t="s">
        <v>127</v>
      </c>
      <c r="C126" s="23"/>
    </row>
    <row r="127" spans="1:3" s="61" customFormat="1" ht="14.25" customHeight="1" hidden="1">
      <c r="A127" s="19">
        <v>7000</v>
      </c>
      <c r="B127" s="24" t="s">
        <v>40</v>
      </c>
      <c r="C127" s="22">
        <f>SUM(C128,C132)</f>
        <v>0</v>
      </c>
    </row>
    <row r="128" spans="1:3" s="61" customFormat="1" ht="14.25" customHeight="1" hidden="1">
      <c r="A128" s="19" t="s">
        <v>27</v>
      </c>
      <c r="B128" s="24" t="s">
        <v>45</v>
      </c>
      <c r="C128" s="22">
        <f>SUM(C129)</f>
        <v>0</v>
      </c>
    </row>
    <row r="129" spans="1:3" s="61" customFormat="1" ht="14.25" customHeight="1" hidden="1">
      <c r="A129" s="19">
        <v>7600</v>
      </c>
      <c r="B129" s="24" t="s">
        <v>55</v>
      </c>
      <c r="C129" s="22">
        <f>SUM(C130)</f>
        <v>0</v>
      </c>
    </row>
    <row r="130" spans="1:3" ht="15" customHeight="1" hidden="1">
      <c r="A130" s="2">
        <v>7630</v>
      </c>
      <c r="B130" s="25" t="s">
        <v>54</v>
      </c>
      <c r="C130" s="23">
        <f>SUM(C131)</f>
        <v>0</v>
      </c>
    </row>
    <row r="131" spans="1:3" ht="30" customHeight="1" hidden="1">
      <c r="A131" s="2">
        <v>7639</v>
      </c>
      <c r="B131" s="25" t="s">
        <v>57</v>
      </c>
      <c r="C131" s="23"/>
    </row>
    <row r="132" spans="1:3" s="61" customFormat="1" ht="14.25" customHeight="1" hidden="1">
      <c r="A132" s="19" t="s">
        <v>28</v>
      </c>
      <c r="B132" s="24" t="s">
        <v>29</v>
      </c>
      <c r="C132" s="22">
        <f>SUM(C133)</f>
        <v>0</v>
      </c>
    </row>
    <row r="133" spans="1:3" s="61" customFormat="1" ht="14.25" customHeight="1" hidden="1">
      <c r="A133" s="19" t="s">
        <v>30</v>
      </c>
      <c r="B133" s="24" t="s">
        <v>41</v>
      </c>
      <c r="C133" s="22">
        <f>SUM(C134)</f>
        <v>0</v>
      </c>
    </row>
    <row r="134" spans="1:3" ht="49.5" customHeight="1" hidden="1">
      <c r="A134" s="2" t="s">
        <v>52</v>
      </c>
      <c r="B134" s="25" t="s">
        <v>53</v>
      </c>
      <c r="C134" s="23"/>
    </row>
    <row r="135" spans="1:3" s="61" customFormat="1" ht="14.25" customHeight="1">
      <c r="A135" s="19" t="s">
        <v>16</v>
      </c>
      <c r="B135" s="24" t="s">
        <v>31</v>
      </c>
      <c r="C135" s="22">
        <f>SUM(C136,C147)</f>
        <v>1000</v>
      </c>
    </row>
    <row r="136" spans="1:3" s="61" customFormat="1" ht="14.25" customHeight="1">
      <c r="A136" s="19">
        <v>5000</v>
      </c>
      <c r="B136" s="24" t="s">
        <v>32</v>
      </c>
      <c r="C136" s="22">
        <f>SUM(C137,C140)</f>
        <v>1000</v>
      </c>
    </row>
    <row r="137" spans="1:3" s="61" customFormat="1" ht="14.25" customHeight="1">
      <c r="A137" s="19">
        <v>5100</v>
      </c>
      <c r="B137" s="24" t="s">
        <v>139</v>
      </c>
      <c r="C137" s="22">
        <f>SUM(C138)</f>
        <v>1000</v>
      </c>
    </row>
    <row r="138" spans="1:3" ht="14.25" customHeight="1">
      <c r="A138" s="2">
        <v>5120</v>
      </c>
      <c r="B138" s="25" t="s">
        <v>140</v>
      </c>
      <c r="C138" s="23">
        <f>SUM(C139)</f>
        <v>1000</v>
      </c>
    </row>
    <row r="139" spans="1:3" ht="14.25" customHeight="1">
      <c r="A139" s="2">
        <v>5121</v>
      </c>
      <c r="B139" s="25" t="s">
        <v>141</v>
      </c>
      <c r="C139" s="23">
        <v>1000</v>
      </c>
    </row>
    <row r="140" spans="1:3" s="61" customFormat="1" ht="14.25" customHeight="1" hidden="1">
      <c r="A140" s="19" t="s">
        <v>33</v>
      </c>
      <c r="B140" s="20" t="s">
        <v>34</v>
      </c>
      <c r="C140" s="22">
        <f>SUM(C141,C143,C146)</f>
        <v>0</v>
      </c>
    </row>
    <row r="141" spans="1:3" s="10" customFormat="1" ht="15.75" customHeight="1" hidden="1">
      <c r="A141" s="2" t="s">
        <v>107</v>
      </c>
      <c r="B141" s="17" t="s">
        <v>108</v>
      </c>
      <c r="C141" s="18">
        <f>SUM(C142)</f>
        <v>0</v>
      </c>
    </row>
    <row r="142" spans="1:3" s="10" customFormat="1" ht="15.75" customHeight="1" hidden="1">
      <c r="A142" s="2" t="s">
        <v>109</v>
      </c>
      <c r="B142" s="17" t="s">
        <v>110</v>
      </c>
      <c r="C142" s="18"/>
    </row>
    <row r="143" spans="1:4" s="74" customFormat="1" ht="13.5" hidden="1">
      <c r="A143" s="71" t="s">
        <v>142</v>
      </c>
      <c r="B143" s="69" t="s">
        <v>143</v>
      </c>
      <c r="C143" s="72">
        <f>SUM(C144:C145)</f>
        <v>0</v>
      </c>
      <c r="D143" s="73"/>
    </row>
    <row r="144" spans="1:4" s="74" customFormat="1" ht="13.5" hidden="1">
      <c r="A144" s="71">
        <v>5232</v>
      </c>
      <c r="B144" s="69" t="s">
        <v>144</v>
      </c>
      <c r="C144" s="72"/>
      <c r="D144" s="73"/>
    </row>
    <row r="145" spans="1:4" s="74" customFormat="1" ht="13.5" hidden="1">
      <c r="A145" s="71">
        <v>5238</v>
      </c>
      <c r="B145" s="69" t="s">
        <v>145</v>
      </c>
      <c r="C145" s="72"/>
      <c r="D145" s="73"/>
    </row>
    <row r="146" spans="1:3" s="10" customFormat="1" ht="15.75" customHeight="1" hidden="1">
      <c r="A146" s="2" t="s">
        <v>111</v>
      </c>
      <c r="B146" s="17" t="s">
        <v>112</v>
      </c>
      <c r="C146" s="18"/>
    </row>
    <row r="147" spans="1:3" s="61" customFormat="1" ht="14.25" customHeight="1" hidden="1">
      <c r="A147" s="19">
        <v>9000</v>
      </c>
      <c r="B147" s="20" t="s">
        <v>42</v>
      </c>
      <c r="C147" s="22">
        <f>SUM(C148,C150)</f>
        <v>0</v>
      </c>
    </row>
    <row r="148" spans="1:3" s="61" customFormat="1" ht="14.25" customHeight="1" hidden="1">
      <c r="A148" s="19">
        <v>9500</v>
      </c>
      <c r="B148" s="24" t="s">
        <v>43</v>
      </c>
      <c r="C148" s="22">
        <f>SUM(C149)</f>
        <v>0</v>
      </c>
    </row>
    <row r="149" spans="1:3" ht="42.75" customHeight="1" hidden="1">
      <c r="A149" s="75">
        <v>9580</v>
      </c>
      <c r="B149" s="2" t="s">
        <v>44</v>
      </c>
      <c r="C149" s="23"/>
    </row>
    <row r="150" spans="1:3" s="61" customFormat="1" ht="14.25" customHeight="1" hidden="1">
      <c r="A150" s="19" t="s">
        <v>35</v>
      </c>
      <c r="B150" s="20" t="s">
        <v>58</v>
      </c>
      <c r="C150" s="22">
        <f>SUM(C151)</f>
        <v>0</v>
      </c>
    </row>
    <row r="151" spans="1:3" ht="45" customHeight="1" hidden="1">
      <c r="A151" s="2">
        <v>9610</v>
      </c>
      <c r="B151" s="17" t="s">
        <v>56</v>
      </c>
      <c r="C151" s="23"/>
    </row>
    <row r="152" spans="1:3" s="61" customFormat="1" ht="28.5">
      <c r="A152" s="19" t="s">
        <v>100</v>
      </c>
      <c r="B152" s="24" t="s">
        <v>17</v>
      </c>
      <c r="C152" s="22">
        <f>SUM(C63-C79)</f>
        <v>0</v>
      </c>
    </row>
    <row r="153" spans="1:3" ht="15" hidden="1">
      <c r="A153" s="2" t="s">
        <v>9</v>
      </c>
      <c r="B153" s="42" t="s">
        <v>18</v>
      </c>
      <c r="C153" s="23">
        <f>SUM(C154)</f>
        <v>0</v>
      </c>
    </row>
    <row r="154" spans="1:3" ht="15" hidden="1">
      <c r="A154" s="2" t="s">
        <v>10</v>
      </c>
      <c r="B154" s="42" t="s">
        <v>19</v>
      </c>
      <c r="C154" s="23">
        <f>SUM(C155)</f>
        <v>0</v>
      </c>
    </row>
    <row r="155" spans="1:3" ht="15" hidden="1">
      <c r="A155" s="2" t="s">
        <v>36</v>
      </c>
      <c r="B155" s="42" t="s">
        <v>60</v>
      </c>
      <c r="C155" s="23">
        <f>SUM(-C152)</f>
        <v>0</v>
      </c>
    </row>
    <row r="156" spans="1:3" ht="15">
      <c r="A156" s="65"/>
      <c r="B156" s="66"/>
      <c r="C156" s="67"/>
    </row>
    <row r="158" spans="1:3" s="10" customFormat="1" ht="15">
      <c r="A158" s="9" t="s">
        <v>103</v>
      </c>
      <c r="C158" s="11" t="s">
        <v>104</v>
      </c>
    </row>
    <row r="159" spans="1:3" s="10" customFormat="1" ht="12" customHeight="1">
      <c r="A159" s="9"/>
      <c r="C159" s="11"/>
    </row>
    <row r="160" spans="1:3" s="10" customFormat="1" ht="17.25" customHeight="1">
      <c r="A160" s="84" t="s">
        <v>159</v>
      </c>
      <c r="B160" s="84"/>
      <c r="C160" s="11"/>
    </row>
    <row r="179" spans="1:4" ht="14.25">
      <c r="A179" s="27"/>
      <c r="C179" s="27"/>
      <c r="D179" s="76"/>
    </row>
    <row r="191" spans="1:4" ht="14.25">
      <c r="A191" s="27"/>
      <c r="C191" s="27"/>
      <c r="D191" s="76"/>
    </row>
    <row r="192" spans="1:4" ht="14.25">
      <c r="A192" s="27"/>
      <c r="C192" s="27"/>
      <c r="D192" s="76"/>
    </row>
    <row r="237" ht="14.25">
      <c r="D237" s="76"/>
    </row>
    <row r="238" ht="14.25">
      <c r="D238" s="76"/>
    </row>
    <row r="239" ht="14.25">
      <c r="D239" s="76"/>
    </row>
    <row r="240" ht="14.25">
      <c r="D240" s="76"/>
    </row>
    <row r="241" spans="1:4" s="79" customFormat="1" ht="15">
      <c r="A241" s="26"/>
      <c r="B241" s="27"/>
      <c r="C241" s="28"/>
      <c r="D241" s="78"/>
    </row>
  </sheetData>
  <sheetProtection/>
  <mergeCells count="5">
    <mergeCell ref="B11:C11"/>
    <mergeCell ref="B14:C14"/>
    <mergeCell ref="A29:B29"/>
    <mergeCell ref="A31:B31"/>
    <mergeCell ref="A160:B16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2017-01-04T12:18:30Z</cp:lastPrinted>
  <dcterms:created xsi:type="dcterms:W3CDTF">2006-12-13T09:33:09Z</dcterms:created>
  <dcterms:modified xsi:type="dcterms:W3CDTF">2017-01-04T12:20:54Z</dcterms:modified>
  <cp:category/>
  <cp:version/>
  <cp:contentType/>
  <cp:contentStatus/>
</cp:coreProperties>
</file>