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dbankovic\Desktop\Numeracija_nodeva\MKnoteikumi_2020\Sab_lidzdalibai\"/>
    </mc:Choice>
  </mc:AlternateContent>
  <xr:revisionPtr revIDLastSave="0" documentId="13_ncr:1_{DCED5EEB-6C3F-477B-8286-AAE5190F9CF8}" xr6:coauthVersionLast="45" xr6:coauthVersionMax="45" xr10:uidLastSave="{00000000-0000-0000-0000-000000000000}"/>
  <workbookProtection workbookAlgorithmName="SHA-512" workbookHashValue="xoiPW4eipMBgcjhjrb5JnacPOYYZSoxQuioQpVt8ncatz/2yVGqpQ8YW9sQEXPC0eNg+n067wsvdOuyLmBJ5ww==" workbookSaltValue="2GnuJ7ijV+GrQtrHiMS1xg==" workbookSpinCount="100000" lockStructure="1"/>
  <bookViews>
    <workbookView xWindow="-120" yWindow="-120" windowWidth="25440" windowHeight="15390" xr2:uid="{00000000-000D-0000-FFFF-FFFF00000000}"/>
  </bookViews>
  <sheets>
    <sheet name="Tabula 1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P30" i="5" l="1"/>
  <c r="P29" i="5"/>
  <c r="P28" i="5"/>
  <c r="P27" i="5"/>
  <c r="P26" i="5"/>
  <c r="P25" i="5"/>
  <c r="P24" i="5"/>
  <c r="P23" i="5"/>
  <c r="P22" i="5"/>
  <c r="P21" i="5"/>
  <c r="P20" i="5"/>
  <c r="P19" i="5"/>
  <c r="P18" i="5"/>
  <c r="P17" i="5"/>
  <c r="P16" i="5"/>
  <c r="P15" i="5"/>
  <c r="P14" i="5"/>
  <c r="P13" i="5"/>
  <c r="L30" i="5"/>
  <c r="L29" i="5"/>
  <c r="L28" i="5"/>
  <c r="L27" i="5"/>
  <c r="L26" i="5"/>
  <c r="L25" i="5"/>
  <c r="L24" i="5"/>
  <c r="L23" i="5"/>
  <c r="L22" i="5"/>
  <c r="L21" i="5"/>
  <c r="L20" i="5"/>
  <c r="L19" i="5"/>
  <c r="L18" i="5"/>
  <c r="L17" i="5"/>
  <c r="L16" i="5"/>
  <c r="L15" i="5"/>
  <c r="L14" i="5"/>
  <c r="L13" i="5"/>
  <c r="H30" i="5"/>
  <c r="H29" i="5"/>
  <c r="H28" i="5"/>
  <c r="H27" i="5"/>
  <c r="H26" i="5"/>
  <c r="H25" i="5"/>
  <c r="H24" i="5"/>
  <c r="H23" i="5"/>
  <c r="H22" i="5"/>
  <c r="H21" i="5"/>
  <c r="H20" i="5"/>
  <c r="H19" i="5"/>
  <c r="H18" i="5"/>
  <c r="H17" i="5"/>
  <c r="H16" i="5"/>
  <c r="H15" i="5"/>
  <c r="H14" i="5"/>
  <c r="H13" i="5"/>
  <c r="K35" i="5" l="1"/>
  <c r="H31" i="5"/>
  <c r="N34" i="5"/>
  <c r="P31" i="5"/>
  <c r="E30" i="5"/>
  <c r="Q30" i="5" s="1"/>
  <c r="E29" i="5"/>
  <c r="I29" i="5" s="1"/>
  <c r="E28" i="5"/>
  <c r="I28" i="5" s="1"/>
  <c r="E27" i="5"/>
  <c r="I27" i="5" s="1"/>
  <c r="E26" i="5"/>
  <c r="I26" i="5" s="1"/>
  <c r="E25" i="5"/>
  <c r="M25" i="5" s="1"/>
  <c r="E24" i="5"/>
  <c r="Q24" i="5" s="1"/>
  <c r="E23" i="5"/>
  <c r="M23" i="5" s="1"/>
  <c r="E22" i="5"/>
  <c r="Q22" i="5" s="1"/>
  <c r="E21" i="5"/>
  <c r="M21" i="5" s="1"/>
  <c r="E20" i="5"/>
  <c r="Q20" i="5" s="1"/>
  <c r="E19" i="5"/>
  <c r="M19" i="5" s="1"/>
  <c r="E18" i="5"/>
  <c r="I18" i="5" s="1"/>
  <c r="E17" i="5"/>
  <c r="I17" i="5" s="1"/>
  <c r="E16" i="5"/>
  <c r="Q16" i="5" s="1"/>
  <c r="E15" i="5"/>
  <c r="Q15" i="5" s="1"/>
  <c r="E14" i="5"/>
  <c r="I14" i="5" s="1"/>
  <c r="E13" i="5"/>
  <c r="Q13" i="5" s="1"/>
  <c r="H37" i="5" l="1"/>
  <c r="M27" i="5"/>
  <c r="M17" i="5"/>
  <c r="Q27" i="5"/>
  <c r="Q21" i="5"/>
  <c r="I21" i="5"/>
  <c r="I24" i="5"/>
  <c r="M28" i="5"/>
  <c r="Q17" i="5"/>
  <c r="M18" i="5"/>
  <c r="M14" i="5"/>
  <c r="M24" i="5"/>
  <c r="Q18" i="5"/>
  <c r="Q14" i="5"/>
  <c r="Q23" i="5"/>
  <c r="I20" i="5"/>
  <c r="I23" i="5"/>
  <c r="I15" i="5"/>
  <c r="M20" i="5"/>
  <c r="I22" i="5"/>
  <c r="M26" i="5"/>
  <c r="Q26" i="5"/>
  <c r="Q19" i="5"/>
  <c r="Q28" i="5"/>
  <c r="I16" i="5"/>
  <c r="M29" i="5"/>
  <c r="Q29" i="5"/>
  <c r="M16" i="5"/>
  <c r="I19" i="5"/>
  <c r="M15" i="5"/>
  <c r="M22" i="5"/>
  <c r="I25" i="5"/>
  <c r="Q25" i="5"/>
  <c r="I30" i="5"/>
  <c r="M30" i="5"/>
  <c r="E31" i="5"/>
  <c r="Q31" i="5" s="1"/>
  <c r="M13" i="5"/>
  <c r="L31" i="5"/>
  <c r="F37" i="5" s="1"/>
  <c r="H35" i="5" l="1"/>
  <c r="K34" i="5"/>
  <c r="H34" i="5"/>
  <c r="K33" i="5"/>
  <c r="N33" i="5"/>
  <c r="M31" i="5"/>
  <c r="F38" i="5" s="1"/>
  <c r="I13" i="5" l="1"/>
  <c r="H33" i="5" s="1"/>
  <c r="I31" i="5" l="1"/>
  <c r="D37" i="5"/>
  <c r="H38" i="5" l="1"/>
  <c r="D38" i="5"/>
</calcChain>
</file>

<file path=xl/sharedStrings.xml><?xml version="1.0" encoding="utf-8"?>
<sst xmlns="http://schemas.openxmlformats.org/spreadsheetml/2006/main" count="82" uniqueCount="75">
  <si>
    <t>Numerācijas veids</t>
  </si>
  <si>
    <t>Nr.p.k.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</si>
  <si>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</si>
  <si>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</si>
  <si>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</si>
  <si>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</si>
  <si>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</si>
  <si>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</si>
  <si>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</si>
  <si>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</si>
  <si>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</si>
  <si>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</si>
  <si>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</si>
  <si>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</si>
  <si>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</si>
  <si>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</si>
  <si>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</si>
  <si>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</si>
  <si>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</si>
  <si>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</si>
  <si>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2021. salīdz. ar 2020. (+/-) (EUR)</t>
  </si>
  <si>
    <t>KOPĀ:</t>
  </si>
  <si>
    <t>2022. salīdz. ar 2020.(+/-) (EUR)</t>
  </si>
  <si>
    <t>1</t>
  </si>
  <si>
    <t>2</t>
  </si>
  <si>
    <t>Operatora izvēles pakalpojuma kodi (3 cip)</t>
  </si>
  <si>
    <t>Operatora izvēles pakalpojuma kodi (4 cip)</t>
  </si>
  <si>
    <t>Nodeva par 1 numuru/kodu līdz 01.01.21. (EUR)</t>
  </si>
  <si>
    <t>Uzziņu dienesta pakalpojuma numuri (118X) (4 cipari)</t>
  </si>
  <si>
    <t>Uzziņu dienesta pakalpojuma numuri (1184X) (5 cipari)</t>
  </si>
  <si>
    <t>Nacionālie signalizācijas punktu kodi</t>
  </si>
  <si>
    <t>Mobilā telefonu tīkla kodi</t>
  </si>
  <si>
    <t>Datu pārraides tīkla identifikācijas kodi</t>
  </si>
  <si>
    <t>Bezmaksas izsaukuma pakalpojuma numuri</t>
  </si>
  <si>
    <t>Dalītas samaksas pakalpojumu numuri</t>
  </si>
  <si>
    <t>Papildu samaksas pakalpojuma numuri</t>
  </si>
  <si>
    <t>Citu veidu pakalpojuma numuri</t>
  </si>
  <si>
    <t>Publiskā fiksētā telefonu tīkla numuri</t>
  </si>
  <si>
    <t>Publiskā mobilā telefonu tīkla numuri</t>
  </si>
  <si>
    <t xml:space="preserve">Nodevas likmes samazināšana par īsajiem kodiem/ numuriem (rindas 1-7) samazinās budžeta ieņēmumus par </t>
  </si>
  <si>
    <t xml:space="preserve">Nodevas ieviešana par fiksētā un mobilā telefonu tīkla numuriem (rindas 15-16) palielinās budžeta ieņēmumus par </t>
  </si>
  <si>
    <t>Piešķirto numuru/kodu skaits (prognoze 2022)</t>
  </si>
  <si>
    <t>Piešķirto numuru/kodu skaits (prognoze 2021)</t>
  </si>
  <si>
    <t>Nodeva par 1 numuru/kodu līdz 31.12.21. (EUR)</t>
  </si>
  <si>
    <t>Nodeva par 1 numuru/kodu līdz 31.12.22. (EUR)</t>
  </si>
  <si>
    <t>2023. salīdz. ar 2020.(+/-) (EUR)</t>
  </si>
  <si>
    <t>Nodeva par 1 numuru/kodu līdz 31.12.23. (EUR)</t>
  </si>
  <si>
    <t>Piešķirto numuru/kodu skaits (prognoze 2023)</t>
  </si>
  <si>
    <t>2020.gads</t>
  </si>
  <si>
    <t>2021.gads</t>
  </si>
  <si>
    <t>2022.gads</t>
  </si>
  <si>
    <t>2023.gads</t>
  </si>
  <si>
    <t>EUR 2023. gadā</t>
  </si>
  <si>
    <t>EUR 2021. gadā, par</t>
  </si>
  <si>
    <t>EUR 2022.gadā un par</t>
  </si>
  <si>
    <t>EUR 2022. gadā, par</t>
  </si>
  <si>
    <t xml:space="preserve">EUR 2023.gadā </t>
  </si>
  <si>
    <t>2021.g.</t>
  </si>
  <si>
    <t>Kopā budžeta izmaiņas salīdzinot ar 2020.gadu:</t>
  </si>
  <si>
    <t>Kopā budžeta izmaiņas:</t>
  </si>
  <si>
    <t>EUR, 2023.g.</t>
  </si>
  <si>
    <t>EUR, 2022.g.</t>
  </si>
  <si>
    <t>EUR</t>
  </si>
  <si>
    <t>Starpierīču saziņas numuri mašīna-mašīna sakariem (12 cipari)</t>
  </si>
  <si>
    <t>Starpierīču saziņas numuri mašīna-mašīna sakariem (8 cipari)</t>
  </si>
  <si>
    <t>Pānots iekasēt 2020.g. (EUR)</t>
  </si>
  <si>
    <t>Plānots iekasēt 2021.g. (EUR)</t>
  </si>
  <si>
    <t>Plānots iekasēt 2022.g. (EUR)</t>
  </si>
  <si>
    <t>Plānots iekasēt 2023.g. (EUR)</t>
  </si>
  <si>
    <t>Publisko telefonu tīklu operatoru pakalpojumu numuri (3 cipari)</t>
  </si>
  <si>
    <t>Publisko telefonu tīklu operatoru pakalpojumu numuri (4 cipari)</t>
  </si>
  <si>
    <t>Publisko telefonu tīklu operatoru pakalpojumu numuri (82XXX) (5 cipari)</t>
  </si>
  <si>
    <t xml:space="preserve">Nodevas ieviešana par pakalpojumu un IoT/M2M numuriem (rindas 8-14 un 17-18) palielinās budžeta ieņēmumus par </t>
  </si>
  <si>
    <t>Piešķirto numuru/kodu skaits 2020.g.</t>
  </si>
  <si>
    <t>Pielikums
Ministru kabineta noteikumu projekta "Noteikumi par numerācijas lietošanas tiesību ikgadējo valsts nodevu" anotācijai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</si>
</sst>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0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0" xfId="0" applyFill="1" applyBorder="1" applyAlignment="1">
      <alignment horizontal="center" vertical="center"/>
    </xf>
    <xf numFmtId="0" fontId="0" fillId="0" borderId="0" xfId="0" applyFont="1" applyFill="1" applyBorder="1"/>
    <xf numFmtId="0" fontId="0" fillId="0" borderId="0" xfId="0" applyFill="1"/>
    <xf numFmtId="0" fontId="0" fillId="0" borderId="0" xfId="0" applyFill="1" applyAlignment="1">
      <alignment horizontal="center"/>
    </xf>
    <xf numFmtId="49" fontId="0" fillId="0" borderId="11" xfId="0" applyNumberFormat="1" applyFill="1" applyBorder="1" applyAlignment="1">
      <alignment horizontal="center" vertical="center" wrapText="1"/>
    </xf>
    <xf numFmtId="49" fontId="0" fillId="0" borderId="20" xfId="0" applyNumberFormat="1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  <xf numFmtId="0" fontId="0" fillId="0" borderId="13" xfId="0" applyFill="1" applyBorder="1" applyAlignment="1">
      <alignment horizontal="center" vertical="center" wrapText="1"/>
    </xf>
    <xf numFmtId="0" fontId="0" fillId="0" borderId="31" xfId="0" applyFill="1" applyBorder="1" applyAlignment="1">
      <alignment horizontal="center" vertical="center" wrapText="1"/>
    </xf>
    <xf numFmtId="49" fontId="0" fillId="0" borderId="8" xfId="0" applyNumberFormat="1" applyFill="1" applyBorder="1" applyAlignment="1">
      <alignment horizontal="center" vertical="center"/>
    </xf>
    <xf numFmtId="49" fontId="0" fillId="0" borderId="21" xfId="0" applyNumberFormat="1" applyFill="1" applyBorder="1" applyAlignment="1">
      <alignment horizontal="left" vertical="center"/>
    </xf>
    <xf numFmtId="0" fontId="0" fillId="0" borderId="8" xfId="0" applyFill="1" applyBorder="1" applyAlignment="1">
      <alignment vertical="center"/>
    </xf>
    <xf numFmtId="4" fontId="0" fillId="0" borderId="9" xfId="0" applyNumberFormat="1" applyFill="1" applyBorder="1" applyAlignment="1">
      <alignment vertical="center"/>
    </xf>
    <xf numFmtId="4" fontId="0" fillId="0" borderId="10" xfId="0" applyNumberFormat="1" applyFill="1" applyBorder="1" applyAlignment="1">
      <alignment vertical="center"/>
    </xf>
    <xf numFmtId="3" fontId="0" fillId="0" borderId="8" xfId="0" applyNumberFormat="1" applyFill="1" applyBorder="1" applyAlignment="1">
      <alignment vertical="center"/>
    </xf>
    <xf numFmtId="3" fontId="0" fillId="0" borderId="32" xfId="0" applyNumberFormat="1" applyFill="1" applyBorder="1" applyAlignment="1">
      <alignment vertical="center"/>
    </xf>
    <xf numFmtId="4" fontId="0" fillId="0" borderId="33" xfId="0" applyNumberFormat="1" applyFill="1" applyBorder="1" applyAlignment="1">
      <alignment vertical="center"/>
    </xf>
    <xf numFmtId="4" fontId="0" fillId="0" borderId="34" xfId="0" applyNumberFormat="1" applyFill="1" applyBorder="1" applyAlignment="1">
      <alignment vertical="center"/>
    </xf>
    <xf numFmtId="49" fontId="0" fillId="0" borderId="3" xfId="0" applyNumberFormat="1" applyFill="1" applyBorder="1" applyAlignment="1">
      <alignment horizontal="center" vertical="center"/>
    </xf>
    <xf numFmtId="0" fontId="0" fillId="0" borderId="3" xfId="0" applyFill="1" applyBorder="1" applyAlignment="1">
      <alignment vertical="center"/>
    </xf>
    <xf numFmtId="4" fontId="0" fillId="0" borderId="1" xfId="0" applyNumberFormat="1" applyFill="1" applyBorder="1" applyAlignment="1">
      <alignment vertical="center"/>
    </xf>
    <xf numFmtId="4" fontId="0" fillId="0" borderId="4" xfId="0" applyNumberFormat="1" applyFill="1" applyBorder="1" applyAlignment="1">
      <alignment vertical="center"/>
    </xf>
    <xf numFmtId="3" fontId="0" fillId="0" borderId="3" xfId="0" applyNumberFormat="1" applyFill="1" applyBorder="1" applyAlignment="1">
      <alignment vertical="center"/>
    </xf>
    <xf numFmtId="4" fontId="3" fillId="0" borderId="4" xfId="0" applyNumberFormat="1" applyFont="1" applyFill="1" applyBorder="1" applyAlignment="1">
      <alignment vertical="center"/>
    </xf>
    <xf numFmtId="49" fontId="0" fillId="0" borderId="22" xfId="0" applyNumberFormat="1" applyFill="1" applyBorder="1" applyAlignment="1">
      <alignment horizontal="left" vertical="center" wrapText="1"/>
    </xf>
    <xf numFmtId="49" fontId="0" fillId="0" borderId="5" xfId="0" applyNumberFormat="1" applyFill="1" applyBorder="1" applyAlignment="1">
      <alignment horizontal="center" vertical="center"/>
    </xf>
    <xf numFmtId="49" fontId="0" fillId="0" borderId="23" xfId="0" applyNumberFormat="1" applyFill="1" applyBorder="1" applyAlignment="1">
      <alignment horizontal="left" vertical="center" wrapText="1"/>
    </xf>
    <xf numFmtId="0" fontId="0" fillId="0" borderId="5" xfId="0" applyFill="1" applyBorder="1" applyAlignment="1">
      <alignment vertical="center"/>
    </xf>
    <xf numFmtId="4" fontId="0" fillId="0" borderId="6" xfId="0" applyNumberFormat="1" applyFill="1" applyBorder="1" applyAlignment="1">
      <alignment vertical="center"/>
    </xf>
    <xf numFmtId="4" fontId="0" fillId="0" borderId="7" xfId="0" applyNumberFormat="1" applyFill="1" applyBorder="1" applyAlignment="1">
      <alignment vertical="center"/>
    </xf>
    <xf numFmtId="3" fontId="0" fillId="0" borderId="5" xfId="0" applyNumberFormat="1" applyFill="1" applyBorder="1" applyAlignment="1">
      <alignment vertical="center"/>
    </xf>
    <xf numFmtId="4" fontId="0" fillId="0" borderId="12" xfId="0" applyNumberFormat="1" applyFill="1" applyBorder="1" applyAlignment="1">
      <alignment vertical="center"/>
    </xf>
    <xf numFmtId="4" fontId="3" fillId="0" borderId="7" xfId="0" applyNumberFormat="1" applyFont="1" applyFill="1" applyBorder="1" applyAlignment="1">
      <alignment vertical="center"/>
    </xf>
    <xf numFmtId="49" fontId="0" fillId="0" borderId="0" xfId="0" applyNumberFormat="1" applyFill="1" applyAlignment="1">
      <alignment horizontal="center" vertical="center"/>
    </xf>
    <xf numFmtId="49" fontId="1" fillId="0" borderId="0" xfId="0" applyNumberFormat="1" applyFont="1" applyFill="1" applyAlignment="1">
      <alignment horizontal="right" vertical="center"/>
    </xf>
    <xf numFmtId="0" fontId="0" fillId="0" borderId="0" xfId="0" applyFill="1" applyAlignment="1">
      <alignment vertical="center"/>
    </xf>
    <xf numFmtId="4" fontId="0" fillId="0" borderId="0" xfId="0" applyNumberFormat="1" applyFill="1" applyAlignment="1">
      <alignment vertical="center"/>
    </xf>
    <xf numFmtId="4" fontId="0" fillId="0" borderId="2" xfId="0" applyNumberFormat="1" applyFill="1" applyBorder="1" applyAlignment="1">
      <alignment vertical="center"/>
    </xf>
    <xf numFmtId="164" fontId="0" fillId="0" borderId="0" xfId="0" applyNumberFormat="1" applyFill="1" applyBorder="1" applyAlignment="1">
      <alignment vertical="center"/>
    </xf>
    <xf numFmtId="49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left" vertical="center"/>
    </xf>
    <xf numFmtId="0" fontId="2" fillId="0" borderId="0" xfId="0" applyFont="1" applyFill="1"/>
    <xf numFmtId="49" fontId="0" fillId="0" borderId="0" xfId="0" applyNumberFormat="1" applyFont="1" applyFill="1" applyAlignment="1">
      <alignment horizontal="left" vertical="center"/>
    </xf>
    <xf numFmtId="0" fontId="0" fillId="0" borderId="0" xfId="0" applyFont="1" applyFill="1"/>
    <xf numFmtId="4" fontId="1" fillId="0" borderId="0" xfId="0" applyNumberFormat="1" applyFont="1" applyFill="1"/>
    <xf numFmtId="0" fontId="0" fillId="0" borderId="0" xfId="0" applyFont="1" applyFill="1" applyAlignment="1">
      <alignment horizontal="left" vertical="center"/>
    </xf>
    <xf numFmtId="4" fontId="1" fillId="0" borderId="0" xfId="0" applyNumberFormat="1" applyFont="1" applyFill="1" applyProtection="1">
      <protection locked="0"/>
    </xf>
    <xf numFmtId="2" fontId="0" fillId="0" borderId="0" xfId="0" applyNumberFormat="1" applyFont="1" applyFill="1"/>
    <xf numFmtId="0" fontId="0" fillId="0" borderId="0" xfId="0" applyFont="1" applyFill="1" applyAlignment="1"/>
    <xf numFmtId="2" fontId="1" fillId="0" borderId="0" xfId="0" applyNumberFormat="1" applyFont="1" applyFill="1"/>
    <xf numFmtId="49" fontId="0" fillId="0" borderId="0" xfId="0" applyNumberFormat="1" applyFont="1" applyFill="1" applyAlignment="1">
      <alignment horizontal="right" vertical="center"/>
    </xf>
    <xf numFmtId="4" fontId="1" fillId="0" borderId="24" xfId="0" applyNumberFormat="1" applyFont="1" applyFill="1" applyBorder="1" applyAlignment="1">
      <alignment horizontal="right" vertical="center"/>
    </xf>
    <xf numFmtId="0" fontId="0" fillId="0" borderId="0" xfId="0" applyFont="1" applyFill="1" applyAlignment="1">
      <alignment horizontal="right" vertical="center"/>
    </xf>
    <xf numFmtId="0" fontId="0" fillId="0" borderId="0" xfId="0" applyFont="1" applyFill="1" applyAlignment="1">
      <alignment horizontal="center" vertical="center"/>
    </xf>
    <xf numFmtId="4" fontId="1" fillId="0" borderId="24" xfId="0" applyNumberFormat="1" applyFont="1" applyFill="1" applyBorder="1" applyAlignment="1">
      <alignment horizontal="center" vertical="center"/>
    </xf>
    <xf numFmtId="49" fontId="0" fillId="0" borderId="0" xfId="0" applyNumberFormat="1" applyFill="1" applyAlignment="1">
      <alignment horizontal="right" vertical="center"/>
    </xf>
    <xf numFmtId="0" fontId="0" fillId="0" borderId="0" xfId="0" applyFill="1" applyAlignment="1">
      <alignment horizontal="right" vertical="center"/>
    </xf>
    <xf numFmtId="49" fontId="0" fillId="0" borderId="0" xfId="0" applyNumberFormat="1" applyFill="1" applyAlignment="1">
      <alignment horizontal="left" vertical="center"/>
    </xf>
    <xf numFmtId="49" fontId="0" fillId="0" borderId="35" xfId="0" applyNumberFormat="1" applyFill="1" applyBorder="1" applyAlignment="1">
      <alignment horizontal="center" vertical="center" wrapText="1"/>
    </xf>
    <xf numFmtId="49" fontId="0" fillId="0" borderId="36" xfId="0" applyNumberFormat="1" applyFill="1" applyBorder="1" applyAlignment="1">
      <alignment horizontal="center" vertical="center" wrapText="1"/>
    </xf>
    <xf numFmtId="49" fontId="0" fillId="0" borderId="28" xfId="0" applyNumberFormat="1" applyFill="1" applyBorder="1" applyAlignment="1">
      <alignment horizontal="center" vertical="center" wrapText="1"/>
    </xf>
    <xf numFmtId="0" fontId="0" fillId="0" borderId="29" xfId="0" applyFill="1" applyBorder="1" applyAlignment="1">
      <alignment horizontal="center" vertical="center" wrapText="1"/>
    </xf>
    <xf numFmtId="0" fontId="0" fillId="0" borderId="30" xfId="0" applyFill="1" applyBorder="1" applyAlignment="1">
      <alignment horizontal="center" vertical="center" wrapText="1"/>
    </xf>
    <xf numFmtId="0" fontId="0" fillId="0" borderId="31" xfId="0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  <xf numFmtId="0" fontId="0" fillId="0" borderId="18" xfId="0" applyFill="1" applyBorder="1" applyAlignment="1">
      <alignment horizontal="center" vertical="center" wrapText="1"/>
    </xf>
    <xf numFmtId="0" fontId="0" fillId="0" borderId="19" xfId="0" applyFill="1" applyBorder="1" applyAlignment="1">
      <alignment horizontal="center" vertical="center" wrapText="1"/>
    </xf>
    <xf numFmtId="0" fontId="0" fillId="0" borderId="13" xfId="0" applyFill="1" applyBorder="1" applyAlignment="1">
      <alignment horizontal="center" vertical="center" wrapText="1"/>
    </xf>
    <xf numFmtId="0" fontId="0" fillId="0" borderId="25" xfId="0" applyFill="1" applyBorder="1" applyAlignment="1">
      <alignment horizontal="center"/>
    </xf>
    <xf numFmtId="0" fontId="0" fillId="0" borderId="26" xfId="0" applyFill="1" applyBorder="1" applyAlignment="1">
      <alignment horizontal="center"/>
    </xf>
    <xf numFmtId="0" fontId="0" fillId="0" borderId="27" xfId="0" applyFill="1" applyBorder="1" applyAlignment="1">
      <alignment horizontal="center"/>
    </xf>
    <xf numFmtId="0" fontId="0" fillId="0" borderId="25" xfId="0" applyFill="1" applyBorder="1" applyAlignment="1">
      <alignment horizontal="center" vertical="center"/>
    </xf>
    <xf numFmtId="0" fontId="0" fillId="0" borderId="26" xfId="0" applyFill="1" applyBorder="1" applyAlignment="1">
      <alignment horizontal="center" vertical="center"/>
    </xf>
    <xf numFmtId="0" fontId="0" fillId="0" borderId="27" xfId="0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 wrapText="1"/>
    </xf>
    <xf numFmtId="0" fontId="0" fillId="0" borderId="17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49" fontId="0" fillId="0" borderId="18" xfId="0" applyNumberFormat="1" applyFill="1" applyBorder="1" applyAlignment="1">
      <alignment horizontal="center" vertical="center" wrapText="1"/>
    </xf>
    <xf numFmtId="49" fontId="0" fillId="0" borderId="19" xfId="0" applyNumberFormat="1" applyFill="1" applyBorder="1" applyAlignment="1">
      <alignment horizontal="center" vertical="center" wrapText="1"/>
    </xf>
    <xf numFmtId="49" fontId="0" fillId="0" borderId="13" xfId="0" applyNumberForma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0" fillId="0" borderId="0" xfId="0" applyAlignment="1">
      <alignment wrapText="1"/>
    </xf>
    <xf numFmtId="0" fontId="0" fillId="0" borderId="37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Q38"/>
  <sheetViews>
    <sheetView tabSelected="1" zoomScaleNormal="100" workbookViewId="0">
      <selection activeCell="C13" sqref="C13"/>
    </sheetView>
  </sheetViews>
  <sheetFormatPr defaultColWidth="8.7109375" defaultRowHeight="15" x14ac:dyDescent="0.25"/>
  <cols>
    <col min="1" max="1" width="4" style="35" customWidth="1"/>
    <col min="2" max="2" width="43" style="59" customWidth="1"/>
    <col min="3" max="4" width="13.5703125" style="3" customWidth="1"/>
    <col min="5" max="5" width="11.7109375" style="3" customWidth="1"/>
    <col min="6" max="6" width="13" style="3" customWidth="1"/>
    <col min="7" max="7" width="13.5703125" style="3" customWidth="1"/>
    <col min="8" max="8" width="11.85546875" style="3" customWidth="1"/>
    <col min="9" max="9" width="10.5703125" style="3" customWidth="1"/>
    <col min="10" max="10" width="13.28515625" style="3" customWidth="1"/>
    <col min="11" max="11" width="13.5703125" style="3" customWidth="1"/>
    <col min="12" max="13" width="10.7109375" style="3" customWidth="1"/>
    <col min="14" max="14" width="12.85546875" style="3" customWidth="1"/>
    <col min="15" max="15" width="13.5703125" style="3" customWidth="1"/>
    <col min="16" max="16" width="12" style="3" customWidth="1"/>
    <col min="17" max="17" width="10.5703125" style="3" customWidth="1"/>
    <col min="18" max="16384" width="8.7109375" style="3"/>
  </cols>
  <sheetData>
    <row r="2" spans="1:17" x14ac:dyDescent="0.25">
      <c r="N2" s="84" t="s">
        <v>74</v>
      </c>
      <c r="O2" s="85"/>
      <c r="P2" s="85"/>
    </row>
    <row r="3" spans="1:17" x14ac:dyDescent="0.25">
      <c r="N3" s="85"/>
      <c r="O3" s="85"/>
      <c r="P3" s="85"/>
    </row>
    <row r="4" spans="1:17" ht="25.5" customHeight="1" thickBot="1" x14ac:dyDescent="0.3">
      <c r="N4" s="86"/>
      <c r="O4" s="86"/>
      <c r="P4" s="86"/>
    </row>
    <row r="5" spans="1:17" ht="15.75" thickBot="1" x14ac:dyDescent="0.3">
      <c r="A5" s="60" t="s">
        <v>1</v>
      </c>
      <c r="B5" s="81" t="s">
        <v>0</v>
      </c>
      <c r="C5" s="72" t="s">
        <v>48</v>
      </c>
      <c r="D5" s="73"/>
      <c r="E5" s="74"/>
      <c r="F5" s="72" t="s">
        <v>49</v>
      </c>
      <c r="G5" s="73"/>
      <c r="H5" s="73"/>
      <c r="I5" s="74"/>
      <c r="J5" s="72" t="s">
        <v>50</v>
      </c>
      <c r="K5" s="73"/>
      <c r="L5" s="73"/>
      <c r="M5" s="74"/>
      <c r="N5" s="75" t="s">
        <v>51</v>
      </c>
      <c r="O5" s="76"/>
      <c r="P5" s="76"/>
      <c r="Q5" s="77"/>
    </row>
    <row r="6" spans="1:17" s="4" customFormat="1" ht="15" customHeight="1" x14ac:dyDescent="0.25">
      <c r="A6" s="61"/>
      <c r="B6" s="82"/>
      <c r="C6" s="78" t="s">
        <v>73</v>
      </c>
      <c r="D6" s="66" t="s">
        <v>27</v>
      </c>
      <c r="E6" s="69" t="s">
        <v>65</v>
      </c>
      <c r="F6" s="78" t="s">
        <v>42</v>
      </c>
      <c r="G6" s="66" t="s">
        <v>43</v>
      </c>
      <c r="H6" s="66" t="s">
        <v>66</v>
      </c>
      <c r="I6" s="69" t="s">
        <v>20</v>
      </c>
      <c r="J6" s="78" t="s">
        <v>41</v>
      </c>
      <c r="K6" s="66" t="s">
        <v>44</v>
      </c>
      <c r="L6" s="66" t="s">
        <v>67</v>
      </c>
      <c r="M6" s="69" t="s">
        <v>22</v>
      </c>
      <c r="N6" s="63" t="s">
        <v>47</v>
      </c>
      <c r="O6" s="66" t="s">
        <v>46</v>
      </c>
      <c r="P6" s="66" t="s">
        <v>68</v>
      </c>
      <c r="Q6" s="69" t="s">
        <v>45</v>
      </c>
    </row>
    <row r="7" spans="1:17" s="4" customFormat="1" ht="15" customHeight="1" x14ac:dyDescent="0.25">
      <c r="A7" s="61"/>
      <c r="B7" s="82"/>
      <c r="C7" s="79"/>
      <c r="D7" s="67"/>
      <c r="E7" s="70"/>
      <c r="F7" s="79"/>
      <c r="G7" s="67"/>
      <c r="H7" s="67"/>
      <c r="I7" s="70"/>
      <c r="J7" s="79"/>
      <c r="K7" s="67"/>
      <c r="L7" s="67"/>
      <c r="M7" s="70"/>
      <c r="N7" s="64"/>
      <c r="O7" s="67"/>
      <c r="P7" s="67"/>
      <c r="Q7" s="70"/>
    </row>
    <row r="8" spans="1:17" s="4" customFormat="1" ht="15" customHeight="1" x14ac:dyDescent="0.25">
      <c r="A8" s="61"/>
      <c r="B8" s="82"/>
      <c r="C8" s="79"/>
      <c r="D8" s="67"/>
      <c r="E8" s="70"/>
      <c r="F8" s="79"/>
      <c r="G8" s="67"/>
      <c r="H8" s="67"/>
      <c r="I8" s="70"/>
      <c r="J8" s="79"/>
      <c r="K8" s="67"/>
      <c r="L8" s="67"/>
      <c r="M8" s="70"/>
      <c r="N8" s="64"/>
      <c r="O8" s="67"/>
      <c r="P8" s="67"/>
      <c r="Q8" s="70"/>
    </row>
    <row r="9" spans="1:17" s="4" customFormat="1" x14ac:dyDescent="0.25">
      <c r="A9" s="61"/>
      <c r="B9" s="82"/>
      <c r="C9" s="79"/>
      <c r="D9" s="67"/>
      <c r="E9" s="70"/>
      <c r="F9" s="79"/>
      <c r="G9" s="67"/>
      <c r="H9" s="67"/>
      <c r="I9" s="70"/>
      <c r="J9" s="79"/>
      <c r="K9" s="67"/>
      <c r="L9" s="67"/>
      <c r="M9" s="70"/>
      <c r="N9" s="64"/>
      <c r="O9" s="67"/>
      <c r="P9" s="67"/>
      <c r="Q9" s="70"/>
    </row>
    <row r="10" spans="1:17" s="4" customFormat="1" x14ac:dyDescent="0.25">
      <c r="A10" s="61"/>
      <c r="B10" s="82"/>
      <c r="C10" s="79"/>
      <c r="D10" s="67"/>
      <c r="E10" s="70"/>
      <c r="F10" s="79"/>
      <c r="G10" s="67"/>
      <c r="H10" s="67"/>
      <c r="I10" s="70"/>
      <c r="J10" s="79"/>
      <c r="K10" s="67"/>
      <c r="L10" s="67"/>
      <c r="M10" s="70"/>
      <c r="N10" s="64"/>
      <c r="O10" s="67"/>
      <c r="P10" s="67"/>
      <c r="Q10" s="70"/>
    </row>
    <row r="11" spans="1:17" s="4" customFormat="1" ht="15.75" thickBot="1" x14ac:dyDescent="0.3">
      <c r="A11" s="62"/>
      <c r="B11" s="83"/>
      <c r="C11" s="80"/>
      <c r="D11" s="68"/>
      <c r="E11" s="71"/>
      <c r="F11" s="80"/>
      <c r="G11" s="68"/>
      <c r="H11" s="68"/>
      <c r="I11" s="71"/>
      <c r="J11" s="80"/>
      <c r="K11" s="68"/>
      <c r="L11" s="68"/>
      <c r="M11" s="71"/>
      <c r="N11" s="65"/>
      <c r="O11" s="68"/>
      <c r="P11" s="68"/>
      <c r="Q11" s="71"/>
    </row>
    <row r="12" spans="1:17" s="4" customFormat="1" ht="15.75" thickBot="1" x14ac:dyDescent="0.3">
      <c r="A12" s="5" t="s">
        <v>23</v>
      </c>
      <c r="B12" s="6" t="s">
        <v>24</v>
      </c>
      <c r="C12" s="7">
        <v>3</v>
      </c>
      <c r="D12" s="8">
        <v>4</v>
      </c>
      <c r="E12" s="9">
        <v>5</v>
      </c>
      <c r="F12" s="7">
        <v>6</v>
      </c>
      <c r="G12" s="8">
        <v>7</v>
      </c>
      <c r="H12" s="8">
        <v>8</v>
      </c>
      <c r="I12" s="9">
        <v>9</v>
      </c>
      <c r="J12" s="7">
        <v>10</v>
      </c>
      <c r="K12" s="8">
        <v>11</v>
      </c>
      <c r="L12" s="8">
        <v>12</v>
      </c>
      <c r="M12" s="9">
        <v>13</v>
      </c>
      <c r="N12" s="10">
        <v>14</v>
      </c>
      <c r="O12" s="8">
        <v>15</v>
      </c>
      <c r="P12" s="8">
        <v>16</v>
      </c>
      <c r="Q12" s="9">
        <v>17</v>
      </c>
    </row>
    <row r="13" spans="1:17" x14ac:dyDescent="0.25">
      <c r="A13" s="11" t="s">
        <v>2</v>
      </c>
      <c r="B13" s="12" t="s">
        <v>25</v>
      </c>
      <c r="C13" s="13">
        <v>1</v>
      </c>
      <c r="D13" s="14">
        <v>1402.5</v>
      </c>
      <c r="E13" s="15">
        <f>C13*D13</f>
        <v>1402.5</v>
      </c>
      <c r="F13" s="16">
        <v>1</v>
      </c>
      <c r="G13" s="14">
        <v>1200</v>
      </c>
      <c r="H13" s="14">
        <f>F13*G13</f>
        <v>1200</v>
      </c>
      <c r="I13" s="15">
        <f>H13-E13</f>
        <v>-202.5</v>
      </c>
      <c r="J13" s="16">
        <v>1</v>
      </c>
      <c r="K13" s="14">
        <v>1200</v>
      </c>
      <c r="L13" s="14">
        <f>J13*K13</f>
        <v>1200</v>
      </c>
      <c r="M13" s="15">
        <f>L13-E13</f>
        <v>-202.5</v>
      </c>
      <c r="N13" s="17">
        <v>1</v>
      </c>
      <c r="O13" s="18">
        <v>1200</v>
      </c>
      <c r="P13" s="18">
        <f>N13*O13</f>
        <v>1200</v>
      </c>
      <c r="Q13" s="19">
        <f>P13-E13</f>
        <v>-202.5</v>
      </c>
    </row>
    <row r="14" spans="1:17" x14ac:dyDescent="0.25">
      <c r="A14" s="20" t="s">
        <v>3</v>
      </c>
      <c r="B14" s="12" t="s">
        <v>26</v>
      </c>
      <c r="C14" s="21">
        <v>4</v>
      </c>
      <c r="D14" s="22">
        <v>722.5</v>
      </c>
      <c r="E14" s="23">
        <f t="shared" ref="E14:E30" si="0">C14*D14</f>
        <v>2890</v>
      </c>
      <c r="F14" s="24">
        <v>4</v>
      </c>
      <c r="G14" s="22">
        <v>600</v>
      </c>
      <c r="H14" s="14">
        <f t="shared" ref="H14:H30" si="1">F14*G14</f>
        <v>2400</v>
      </c>
      <c r="I14" s="23">
        <f t="shared" ref="I14:I30" si="2">H14-E14</f>
        <v>-490</v>
      </c>
      <c r="J14" s="24">
        <v>3</v>
      </c>
      <c r="K14" s="22">
        <v>600</v>
      </c>
      <c r="L14" s="14">
        <f t="shared" ref="L14:L30" si="3">J14*K14</f>
        <v>1800</v>
      </c>
      <c r="M14" s="23">
        <f t="shared" ref="M14:M30" si="4">L14-E14</f>
        <v>-1090</v>
      </c>
      <c r="N14" s="24">
        <v>2</v>
      </c>
      <c r="O14" s="14">
        <v>600</v>
      </c>
      <c r="P14" s="22">
        <f>N14*O14</f>
        <v>1200</v>
      </c>
      <c r="Q14" s="25">
        <f>P14-E14</f>
        <v>-1690</v>
      </c>
    </row>
    <row r="15" spans="1:17" ht="30" x14ac:dyDescent="0.25">
      <c r="A15" s="20" t="s">
        <v>4</v>
      </c>
      <c r="B15" s="26" t="s">
        <v>69</v>
      </c>
      <c r="C15" s="21">
        <v>3</v>
      </c>
      <c r="D15" s="22">
        <v>10635</v>
      </c>
      <c r="E15" s="23">
        <f t="shared" si="0"/>
        <v>31905</v>
      </c>
      <c r="F15" s="24">
        <v>4</v>
      </c>
      <c r="G15" s="22">
        <v>5000</v>
      </c>
      <c r="H15" s="14">
        <f t="shared" si="1"/>
        <v>20000</v>
      </c>
      <c r="I15" s="23">
        <f t="shared" si="2"/>
        <v>-11905</v>
      </c>
      <c r="J15" s="24">
        <v>5</v>
      </c>
      <c r="K15" s="22">
        <v>5000</v>
      </c>
      <c r="L15" s="14">
        <f t="shared" si="3"/>
        <v>25000</v>
      </c>
      <c r="M15" s="23">
        <f t="shared" si="4"/>
        <v>-6905</v>
      </c>
      <c r="N15" s="24">
        <v>6</v>
      </c>
      <c r="O15" s="14">
        <v>5000</v>
      </c>
      <c r="P15" s="22">
        <f t="shared" ref="P15:P30" si="5">N15*O15</f>
        <v>30000</v>
      </c>
      <c r="Q15" s="25">
        <f t="shared" ref="Q15:Q30" si="6">P15-E15</f>
        <v>-1905</v>
      </c>
    </row>
    <row r="16" spans="1:17" ht="30" x14ac:dyDescent="0.25">
      <c r="A16" s="20" t="s">
        <v>5</v>
      </c>
      <c r="B16" s="26" t="s">
        <v>70</v>
      </c>
      <c r="C16" s="21">
        <v>83</v>
      </c>
      <c r="D16" s="22">
        <v>1402.5</v>
      </c>
      <c r="E16" s="23">
        <f t="shared" si="0"/>
        <v>116407.5</v>
      </c>
      <c r="F16" s="24">
        <v>85</v>
      </c>
      <c r="G16" s="22">
        <v>1200</v>
      </c>
      <c r="H16" s="14">
        <f t="shared" si="1"/>
        <v>102000</v>
      </c>
      <c r="I16" s="23">
        <f t="shared" si="2"/>
        <v>-14407.5</v>
      </c>
      <c r="J16" s="24">
        <v>90</v>
      </c>
      <c r="K16" s="22">
        <v>1200</v>
      </c>
      <c r="L16" s="14">
        <f t="shared" si="3"/>
        <v>108000</v>
      </c>
      <c r="M16" s="23">
        <f t="shared" si="4"/>
        <v>-8407.5</v>
      </c>
      <c r="N16" s="24">
        <v>95</v>
      </c>
      <c r="O16" s="14">
        <v>1200</v>
      </c>
      <c r="P16" s="22">
        <f t="shared" si="5"/>
        <v>114000</v>
      </c>
      <c r="Q16" s="25">
        <f t="shared" si="6"/>
        <v>-2407.5</v>
      </c>
    </row>
    <row r="17" spans="1:17" ht="30" x14ac:dyDescent="0.25">
      <c r="A17" s="20" t="s">
        <v>6</v>
      </c>
      <c r="B17" s="26" t="s">
        <v>71</v>
      </c>
      <c r="C17" s="21">
        <v>6</v>
      </c>
      <c r="D17" s="22">
        <v>722.5</v>
      </c>
      <c r="E17" s="23">
        <f t="shared" si="0"/>
        <v>4335</v>
      </c>
      <c r="F17" s="24">
        <v>8</v>
      </c>
      <c r="G17" s="22">
        <v>600</v>
      </c>
      <c r="H17" s="14">
        <f t="shared" si="1"/>
        <v>4800</v>
      </c>
      <c r="I17" s="23">
        <f t="shared" si="2"/>
        <v>465</v>
      </c>
      <c r="J17" s="24">
        <v>9</v>
      </c>
      <c r="K17" s="22">
        <v>600</v>
      </c>
      <c r="L17" s="14">
        <f t="shared" si="3"/>
        <v>5400</v>
      </c>
      <c r="M17" s="23">
        <f t="shared" si="4"/>
        <v>1065</v>
      </c>
      <c r="N17" s="24">
        <v>10</v>
      </c>
      <c r="O17" s="14">
        <v>600</v>
      </c>
      <c r="P17" s="22">
        <f t="shared" si="5"/>
        <v>6000</v>
      </c>
      <c r="Q17" s="25">
        <f t="shared" si="6"/>
        <v>1665</v>
      </c>
    </row>
    <row r="18" spans="1:17" ht="30" x14ac:dyDescent="0.25">
      <c r="A18" s="20" t="s">
        <v>7</v>
      </c>
      <c r="B18" s="26" t="s">
        <v>28</v>
      </c>
      <c r="C18" s="21">
        <v>5</v>
      </c>
      <c r="D18" s="22">
        <v>1402.5</v>
      </c>
      <c r="E18" s="23">
        <f t="shared" si="0"/>
        <v>7012.5</v>
      </c>
      <c r="F18" s="24">
        <v>5</v>
      </c>
      <c r="G18" s="22">
        <v>1200</v>
      </c>
      <c r="H18" s="14">
        <f t="shared" si="1"/>
        <v>6000</v>
      </c>
      <c r="I18" s="23">
        <f t="shared" si="2"/>
        <v>-1012.5</v>
      </c>
      <c r="J18" s="24">
        <v>4</v>
      </c>
      <c r="K18" s="22">
        <v>1200</v>
      </c>
      <c r="L18" s="14">
        <f t="shared" si="3"/>
        <v>4800</v>
      </c>
      <c r="M18" s="23">
        <f t="shared" si="4"/>
        <v>-2212.5</v>
      </c>
      <c r="N18" s="24">
        <v>3</v>
      </c>
      <c r="O18" s="14">
        <v>1200</v>
      </c>
      <c r="P18" s="22">
        <f t="shared" si="5"/>
        <v>3600</v>
      </c>
      <c r="Q18" s="25">
        <f t="shared" si="6"/>
        <v>-3412.5</v>
      </c>
    </row>
    <row r="19" spans="1:17" ht="30" x14ac:dyDescent="0.25">
      <c r="A19" s="20" t="s">
        <v>8</v>
      </c>
      <c r="B19" s="26" t="s">
        <v>29</v>
      </c>
      <c r="C19" s="21">
        <v>0</v>
      </c>
      <c r="D19" s="22">
        <v>722.5</v>
      </c>
      <c r="E19" s="23">
        <f t="shared" si="0"/>
        <v>0</v>
      </c>
      <c r="F19" s="24">
        <v>0</v>
      </c>
      <c r="G19" s="22">
        <v>600</v>
      </c>
      <c r="H19" s="14">
        <f t="shared" si="1"/>
        <v>0</v>
      </c>
      <c r="I19" s="23">
        <f t="shared" si="2"/>
        <v>0</v>
      </c>
      <c r="J19" s="24">
        <v>0</v>
      </c>
      <c r="K19" s="22">
        <v>600</v>
      </c>
      <c r="L19" s="14">
        <f t="shared" si="3"/>
        <v>0</v>
      </c>
      <c r="M19" s="23">
        <f t="shared" si="4"/>
        <v>0</v>
      </c>
      <c r="N19" s="24">
        <v>0</v>
      </c>
      <c r="O19" s="14">
        <v>600</v>
      </c>
      <c r="P19" s="22">
        <f t="shared" si="5"/>
        <v>0</v>
      </c>
      <c r="Q19" s="25">
        <f t="shared" si="6"/>
        <v>0</v>
      </c>
    </row>
    <row r="20" spans="1:17" x14ac:dyDescent="0.25">
      <c r="A20" s="20" t="s">
        <v>9</v>
      </c>
      <c r="B20" s="26" t="s">
        <v>30</v>
      </c>
      <c r="C20" s="24">
        <v>2088</v>
      </c>
      <c r="D20" s="22">
        <v>0</v>
      </c>
      <c r="E20" s="23">
        <f t="shared" si="0"/>
        <v>0</v>
      </c>
      <c r="F20" s="24">
        <v>190</v>
      </c>
      <c r="G20" s="22">
        <v>12</v>
      </c>
      <c r="H20" s="14">
        <f t="shared" si="1"/>
        <v>2280</v>
      </c>
      <c r="I20" s="23">
        <f t="shared" si="2"/>
        <v>2280</v>
      </c>
      <c r="J20" s="24">
        <v>150</v>
      </c>
      <c r="K20" s="22">
        <v>12</v>
      </c>
      <c r="L20" s="14">
        <f t="shared" si="3"/>
        <v>1800</v>
      </c>
      <c r="M20" s="23">
        <f t="shared" si="4"/>
        <v>1800</v>
      </c>
      <c r="N20" s="24">
        <v>120</v>
      </c>
      <c r="O20" s="22">
        <v>12</v>
      </c>
      <c r="P20" s="22">
        <f t="shared" si="5"/>
        <v>1440</v>
      </c>
      <c r="Q20" s="25">
        <f t="shared" si="6"/>
        <v>1440</v>
      </c>
    </row>
    <row r="21" spans="1:17" x14ac:dyDescent="0.25">
      <c r="A21" s="20" t="s">
        <v>10</v>
      </c>
      <c r="B21" s="26" t="s">
        <v>31</v>
      </c>
      <c r="C21" s="24">
        <v>9</v>
      </c>
      <c r="D21" s="22">
        <v>0</v>
      </c>
      <c r="E21" s="23">
        <f t="shared" si="0"/>
        <v>0</v>
      </c>
      <c r="F21" s="24">
        <v>9</v>
      </c>
      <c r="G21" s="22">
        <v>240</v>
      </c>
      <c r="H21" s="14">
        <f t="shared" si="1"/>
        <v>2160</v>
      </c>
      <c r="I21" s="23">
        <f t="shared" si="2"/>
        <v>2160</v>
      </c>
      <c r="J21" s="24">
        <v>11</v>
      </c>
      <c r="K21" s="22">
        <v>240</v>
      </c>
      <c r="L21" s="14">
        <f t="shared" si="3"/>
        <v>2640</v>
      </c>
      <c r="M21" s="23">
        <f t="shared" si="4"/>
        <v>2640</v>
      </c>
      <c r="N21" s="24">
        <v>12</v>
      </c>
      <c r="O21" s="22">
        <v>240</v>
      </c>
      <c r="P21" s="22">
        <f t="shared" si="5"/>
        <v>2880</v>
      </c>
      <c r="Q21" s="25">
        <f t="shared" si="6"/>
        <v>2880</v>
      </c>
    </row>
    <row r="22" spans="1:17" x14ac:dyDescent="0.25">
      <c r="A22" s="20" t="s">
        <v>11</v>
      </c>
      <c r="B22" s="26" t="s">
        <v>32</v>
      </c>
      <c r="C22" s="24">
        <v>3</v>
      </c>
      <c r="D22" s="22">
        <v>0</v>
      </c>
      <c r="E22" s="23">
        <f t="shared" si="0"/>
        <v>0</v>
      </c>
      <c r="F22" s="24">
        <v>3</v>
      </c>
      <c r="G22" s="22">
        <v>240</v>
      </c>
      <c r="H22" s="14">
        <f t="shared" si="1"/>
        <v>720</v>
      </c>
      <c r="I22" s="23">
        <f t="shared" si="2"/>
        <v>720</v>
      </c>
      <c r="J22" s="24">
        <v>3</v>
      </c>
      <c r="K22" s="22">
        <v>240</v>
      </c>
      <c r="L22" s="14">
        <f t="shared" si="3"/>
        <v>720</v>
      </c>
      <c r="M22" s="23">
        <f t="shared" si="4"/>
        <v>720</v>
      </c>
      <c r="N22" s="24">
        <v>3</v>
      </c>
      <c r="O22" s="22">
        <v>240</v>
      </c>
      <c r="P22" s="22">
        <f t="shared" si="5"/>
        <v>720</v>
      </c>
      <c r="Q22" s="25">
        <f t="shared" si="6"/>
        <v>720</v>
      </c>
    </row>
    <row r="23" spans="1:17" x14ac:dyDescent="0.25">
      <c r="A23" s="20" t="s">
        <v>12</v>
      </c>
      <c r="B23" s="26" t="s">
        <v>33</v>
      </c>
      <c r="C23" s="24">
        <v>9792</v>
      </c>
      <c r="D23" s="22">
        <v>0</v>
      </c>
      <c r="E23" s="23">
        <f t="shared" si="0"/>
        <v>0</v>
      </c>
      <c r="F23" s="24">
        <v>5000</v>
      </c>
      <c r="G23" s="22">
        <v>2.4</v>
      </c>
      <c r="H23" s="14">
        <f t="shared" si="1"/>
        <v>12000</v>
      </c>
      <c r="I23" s="23">
        <f t="shared" si="2"/>
        <v>12000</v>
      </c>
      <c r="J23" s="24">
        <v>3000</v>
      </c>
      <c r="K23" s="22">
        <v>2.4</v>
      </c>
      <c r="L23" s="14">
        <f t="shared" si="3"/>
        <v>7200</v>
      </c>
      <c r="M23" s="23">
        <f t="shared" si="4"/>
        <v>7200</v>
      </c>
      <c r="N23" s="24">
        <v>3000</v>
      </c>
      <c r="O23" s="22">
        <v>2.4</v>
      </c>
      <c r="P23" s="22">
        <f t="shared" si="5"/>
        <v>7200</v>
      </c>
      <c r="Q23" s="25">
        <f t="shared" si="6"/>
        <v>7200</v>
      </c>
    </row>
    <row r="24" spans="1:17" x14ac:dyDescent="0.25">
      <c r="A24" s="20" t="s">
        <v>13</v>
      </c>
      <c r="B24" s="26" t="s">
        <v>34</v>
      </c>
      <c r="C24" s="24">
        <v>2500</v>
      </c>
      <c r="D24" s="22">
        <v>0</v>
      </c>
      <c r="E24" s="23">
        <f t="shared" si="0"/>
        <v>0</v>
      </c>
      <c r="F24" s="24">
        <v>700</v>
      </c>
      <c r="G24" s="22">
        <v>2.4</v>
      </c>
      <c r="H24" s="14">
        <f t="shared" si="1"/>
        <v>1680</v>
      </c>
      <c r="I24" s="23">
        <f t="shared" si="2"/>
        <v>1680</v>
      </c>
      <c r="J24" s="24">
        <v>500</v>
      </c>
      <c r="K24" s="22">
        <v>2.4</v>
      </c>
      <c r="L24" s="14">
        <f t="shared" si="3"/>
        <v>1200</v>
      </c>
      <c r="M24" s="23">
        <f t="shared" si="4"/>
        <v>1200</v>
      </c>
      <c r="N24" s="24">
        <v>300</v>
      </c>
      <c r="O24" s="22">
        <v>2.4</v>
      </c>
      <c r="P24" s="22">
        <f t="shared" si="5"/>
        <v>720</v>
      </c>
      <c r="Q24" s="25">
        <f t="shared" si="6"/>
        <v>720</v>
      </c>
    </row>
    <row r="25" spans="1:17" x14ac:dyDescent="0.25">
      <c r="A25" s="20" t="s">
        <v>14</v>
      </c>
      <c r="B25" s="26" t="s">
        <v>35</v>
      </c>
      <c r="C25" s="24">
        <v>8852</v>
      </c>
      <c r="D25" s="22">
        <v>0</v>
      </c>
      <c r="E25" s="23">
        <f t="shared" si="0"/>
        <v>0</v>
      </c>
      <c r="F25" s="24">
        <v>5000</v>
      </c>
      <c r="G25" s="22">
        <v>2.4</v>
      </c>
      <c r="H25" s="14">
        <f t="shared" si="1"/>
        <v>12000</v>
      </c>
      <c r="I25" s="23">
        <f t="shared" si="2"/>
        <v>12000</v>
      </c>
      <c r="J25" s="24">
        <v>5000</v>
      </c>
      <c r="K25" s="22">
        <v>2.4</v>
      </c>
      <c r="L25" s="14">
        <f t="shared" si="3"/>
        <v>12000</v>
      </c>
      <c r="M25" s="23">
        <f t="shared" si="4"/>
        <v>12000</v>
      </c>
      <c r="N25" s="24">
        <v>5000</v>
      </c>
      <c r="O25" s="22">
        <v>2.4</v>
      </c>
      <c r="P25" s="22">
        <f t="shared" si="5"/>
        <v>12000</v>
      </c>
      <c r="Q25" s="25">
        <f t="shared" si="6"/>
        <v>12000</v>
      </c>
    </row>
    <row r="26" spans="1:17" x14ac:dyDescent="0.25">
      <c r="A26" s="20" t="s">
        <v>15</v>
      </c>
      <c r="B26" s="26" t="s">
        <v>36</v>
      </c>
      <c r="C26" s="24">
        <v>64047</v>
      </c>
      <c r="D26" s="22">
        <v>0</v>
      </c>
      <c r="E26" s="23">
        <f t="shared" si="0"/>
        <v>0</v>
      </c>
      <c r="F26" s="24">
        <v>30000</v>
      </c>
      <c r="G26" s="22">
        <v>2.4</v>
      </c>
      <c r="H26" s="14">
        <f t="shared" si="1"/>
        <v>72000</v>
      </c>
      <c r="I26" s="23">
        <f t="shared" si="2"/>
        <v>72000</v>
      </c>
      <c r="J26" s="24">
        <v>15000</v>
      </c>
      <c r="K26" s="22">
        <v>2.4</v>
      </c>
      <c r="L26" s="14">
        <f t="shared" si="3"/>
        <v>36000</v>
      </c>
      <c r="M26" s="23">
        <f t="shared" si="4"/>
        <v>36000</v>
      </c>
      <c r="N26" s="24">
        <v>5000</v>
      </c>
      <c r="O26" s="22">
        <v>2.4</v>
      </c>
      <c r="P26" s="22">
        <f t="shared" si="5"/>
        <v>12000</v>
      </c>
      <c r="Q26" s="25">
        <f t="shared" si="6"/>
        <v>12000</v>
      </c>
    </row>
    <row r="27" spans="1:17" x14ac:dyDescent="0.25">
      <c r="A27" s="20" t="s">
        <v>16</v>
      </c>
      <c r="B27" s="26" t="s">
        <v>37</v>
      </c>
      <c r="C27" s="24">
        <v>2743200</v>
      </c>
      <c r="D27" s="22">
        <v>0</v>
      </c>
      <c r="E27" s="23">
        <f t="shared" si="0"/>
        <v>0</v>
      </c>
      <c r="F27" s="24">
        <v>2743000</v>
      </c>
      <c r="G27" s="22">
        <v>0</v>
      </c>
      <c r="H27" s="14">
        <f t="shared" si="1"/>
        <v>0</v>
      </c>
      <c r="I27" s="23">
        <f t="shared" si="2"/>
        <v>0</v>
      </c>
      <c r="J27" s="24">
        <v>1500000</v>
      </c>
      <c r="K27" s="22">
        <v>0.04</v>
      </c>
      <c r="L27" s="14">
        <f t="shared" si="3"/>
        <v>60000</v>
      </c>
      <c r="M27" s="23">
        <f t="shared" si="4"/>
        <v>60000</v>
      </c>
      <c r="N27" s="24">
        <v>1000000</v>
      </c>
      <c r="O27" s="22">
        <v>0.04</v>
      </c>
      <c r="P27" s="22">
        <f t="shared" si="5"/>
        <v>40000</v>
      </c>
      <c r="Q27" s="25">
        <f t="shared" si="6"/>
        <v>40000</v>
      </c>
    </row>
    <row r="28" spans="1:17" x14ac:dyDescent="0.25">
      <c r="A28" s="20" t="s">
        <v>17</v>
      </c>
      <c r="B28" s="26" t="s">
        <v>38</v>
      </c>
      <c r="C28" s="24">
        <v>7774000</v>
      </c>
      <c r="D28" s="22">
        <v>0</v>
      </c>
      <c r="E28" s="23">
        <f t="shared" si="0"/>
        <v>0</v>
      </c>
      <c r="F28" s="24">
        <v>7774000</v>
      </c>
      <c r="G28" s="22">
        <v>0</v>
      </c>
      <c r="H28" s="14">
        <f t="shared" si="1"/>
        <v>0</v>
      </c>
      <c r="I28" s="23">
        <f t="shared" si="2"/>
        <v>0</v>
      </c>
      <c r="J28" s="24">
        <v>7770000</v>
      </c>
      <c r="K28" s="22">
        <v>0.04</v>
      </c>
      <c r="L28" s="14">
        <f t="shared" si="3"/>
        <v>310800</v>
      </c>
      <c r="M28" s="23">
        <f t="shared" si="4"/>
        <v>310800</v>
      </c>
      <c r="N28" s="24">
        <v>7000000</v>
      </c>
      <c r="O28" s="22">
        <v>0.04</v>
      </c>
      <c r="P28" s="22">
        <f t="shared" si="5"/>
        <v>280000</v>
      </c>
      <c r="Q28" s="25">
        <f t="shared" si="6"/>
        <v>280000</v>
      </c>
    </row>
    <row r="29" spans="1:17" ht="30" x14ac:dyDescent="0.25">
      <c r="A29" s="20" t="s">
        <v>18</v>
      </c>
      <c r="B29" s="26" t="s">
        <v>64</v>
      </c>
      <c r="C29" s="21">
        <v>0</v>
      </c>
      <c r="D29" s="22">
        <v>0</v>
      </c>
      <c r="E29" s="23">
        <f t="shared" si="0"/>
        <v>0</v>
      </c>
      <c r="F29" s="24">
        <v>10000</v>
      </c>
      <c r="G29" s="22">
        <v>0.02</v>
      </c>
      <c r="H29" s="14">
        <f t="shared" si="1"/>
        <v>200</v>
      </c>
      <c r="I29" s="23">
        <f t="shared" si="2"/>
        <v>200</v>
      </c>
      <c r="J29" s="24">
        <v>15000</v>
      </c>
      <c r="K29" s="22">
        <v>0.02</v>
      </c>
      <c r="L29" s="14">
        <f t="shared" si="3"/>
        <v>300</v>
      </c>
      <c r="M29" s="23">
        <f t="shared" si="4"/>
        <v>300</v>
      </c>
      <c r="N29" s="24">
        <v>20000</v>
      </c>
      <c r="O29" s="22">
        <v>0.02</v>
      </c>
      <c r="P29" s="22">
        <f t="shared" si="5"/>
        <v>400</v>
      </c>
      <c r="Q29" s="25">
        <f t="shared" si="6"/>
        <v>400</v>
      </c>
    </row>
    <row r="30" spans="1:17" ht="30.75" thickBot="1" x14ac:dyDescent="0.3">
      <c r="A30" s="27" t="s">
        <v>19</v>
      </c>
      <c r="B30" s="28" t="s">
        <v>63</v>
      </c>
      <c r="C30" s="29">
        <v>0</v>
      </c>
      <c r="D30" s="30">
        <v>0</v>
      </c>
      <c r="E30" s="31">
        <f t="shared" si="0"/>
        <v>0</v>
      </c>
      <c r="F30" s="32">
        <v>30000</v>
      </c>
      <c r="G30" s="30">
        <v>0.01</v>
      </c>
      <c r="H30" s="33">
        <f t="shared" si="1"/>
        <v>300</v>
      </c>
      <c r="I30" s="31">
        <f t="shared" si="2"/>
        <v>300</v>
      </c>
      <c r="J30" s="32">
        <v>150000</v>
      </c>
      <c r="K30" s="30">
        <v>0.01</v>
      </c>
      <c r="L30" s="33">
        <f t="shared" si="3"/>
        <v>1500</v>
      </c>
      <c r="M30" s="31">
        <f t="shared" si="4"/>
        <v>1500</v>
      </c>
      <c r="N30" s="32">
        <v>300000</v>
      </c>
      <c r="O30" s="30">
        <v>0.01</v>
      </c>
      <c r="P30" s="30">
        <f t="shared" si="5"/>
        <v>3000</v>
      </c>
      <c r="Q30" s="34">
        <f t="shared" si="6"/>
        <v>3000</v>
      </c>
    </row>
    <row r="31" spans="1:17" ht="15.75" thickBot="1" x14ac:dyDescent="0.3">
      <c r="B31" s="36" t="s">
        <v>21</v>
      </c>
      <c r="C31" s="37"/>
      <c r="D31" s="38"/>
      <c r="E31" s="39">
        <f>SUM(E13:E30)</f>
        <v>163952.5</v>
      </c>
      <c r="F31" s="40"/>
      <c r="G31" s="38"/>
      <c r="H31" s="39">
        <f>SUM(H13:H30)</f>
        <v>239740</v>
      </c>
      <c r="I31" s="39">
        <f>H31-E31</f>
        <v>75787.5</v>
      </c>
      <c r="J31" s="40"/>
      <c r="K31" s="38"/>
      <c r="L31" s="39">
        <f>SUM(L13:L30)</f>
        <v>580360</v>
      </c>
      <c r="M31" s="39">
        <f>L31-E31</f>
        <v>416407.5</v>
      </c>
      <c r="N31" s="40"/>
      <c r="O31" s="38"/>
      <c r="P31" s="39">
        <f>SUM(P13:P30)</f>
        <v>516360</v>
      </c>
      <c r="Q31" s="39">
        <f>P31-E31</f>
        <v>352407.5</v>
      </c>
    </row>
    <row r="32" spans="1:17" s="43" customFormat="1" ht="12.75" x14ac:dyDescent="0.2">
      <c r="A32" s="41"/>
      <c r="B32" s="42"/>
    </row>
    <row r="33" spans="1:15" s="45" customFormat="1" x14ac:dyDescent="0.25">
      <c r="A33" s="44" t="s">
        <v>39</v>
      </c>
      <c r="B33" s="44"/>
      <c r="H33" s="46">
        <f>SUM(I13:I19)</f>
        <v>-27552.5</v>
      </c>
      <c r="I33" s="45" t="s">
        <v>53</v>
      </c>
      <c r="K33" s="46">
        <f>SUM(M13:M19)</f>
        <v>-17752.5</v>
      </c>
      <c r="L33" s="47" t="s">
        <v>54</v>
      </c>
      <c r="N33" s="48">
        <f>SUM(Q13:Q19)</f>
        <v>-7952.5</v>
      </c>
      <c r="O33" s="49" t="s">
        <v>52</v>
      </c>
    </row>
    <row r="34" spans="1:15" s="45" customFormat="1" x14ac:dyDescent="0.25">
      <c r="A34" s="44" t="s">
        <v>72</v>
      </c>
      <c r="B34" s="50"/>
      <c r="C34" s="50"/>
      <c r="D34" s="50"/>
      <c r="E34" s="50"/>
      <c r="F34" s="50"/>
      <c r="G34" s="50"/>
      <c r="H34" s="46">
        <f>SUM(I20:I26)+SUM(I29:I30)</f>
        <v>103340</v>
      </c>
      <c r="I34" s="45" t="s">
        <v>53</v>
      </c>
      <c r="K34" s="46">
        <f>SUM(M20:M26)+SUM(M29:M30)</f>
        <v>63360</v>
      </c>
      <c r="L34" s="47" t="s">
        <v>54</v>
      </c>
      <c r="N34" s="48">
        <f>SUM(P20:P26)+SUM(P29:P30)</f>
        <v>40360</v>
      </c>
      <c r="O34" s="45" t="s">
        <v>52</v>
      </c>
    </row>
    <row r="35" spans="1:15" s="45" customFormat="1" x14ac:dyDescent="0.25">
      <c r="A35" s="44" t="s">
        <v>40</v>
      </c>
      <c r="B35" s="44"/>
      <c r="H35" s="46">
        <f>SUM(M27:M28)</f>
        <v>370800</v>
      </c>
      <c r="I35" s="45" t="s">
        <v>55</v>
      </c>
      <c r="K35" s="46">
        <f>SUM(P27:P28)</f>
        <v>320000</v>
      </c>
      <c r="L35" s="45" t="s">
        <v>56</v>
      </c>
    </row>
    <row r="36" spans="1:15" s="45" customFormat="1" ht="15.75" thickBot="1" x14ac:dyDescent="0.3">
      <c r="A36" s="44"/>
      <c r="B36" s="44"/>
      <c r="H36" s="46"/>
      <c r="K36" s="51"/>
    </row>
    <row r="37" spans="1:15" s="45" customFormat="1" ht="15.75" thickBot="1" x14ac:dyDescent="0.3">
      <c r="A37" s="44"/>
      <c r="B37" s="52" t="s">
        <v>59</v>
      </c>
      <c r="C37" s="45" t="s">
        <v>57</v>
      </c>
      <c r="D37" s="53">
        <f>H31</f>
        <v>239740</v>
      </c>
      <c r="E37" s="54" t="s">
        <v>61</v>
      </c>
      <c r="F37" s="53">
        <f>L31</f>
        <v>580360</v>
      </c>
      <c r="G37" s="55" t="s">
        <v>60</v>
      </c>
      <c r="H37" s="56">
        <f>P31</f>
        <v>516360</v>
      </c>
      <c r="I37" s="2" t="s">
        <v>62</v>
      </c>
      <c r="K37" s="51"/>
    </row>
    <row r="38" spans="1:15" ht="15.75" thickBot="1" x14ac:dyDescent="0.3">
      <c r="B38" s="57" t="s">
        <v>58</v>
      </c>
      <c r="C38" s="3" t="s">
        <v>57</v>
      </c>
      <c r="D38" s="53">
        <f>I31</f>
        <v>75787.5</v>
      </c>
      <c r="E38" s="58" t="s">
        <v>61</v>
      </c>
      <c r="F38" s="53">
        <f>M31</f>
        <v>416407.5</v>
      </c>
      <c r="G38" s="1" t="s">
        <v>60</v>
      </c>
      <c r="H38" s="56">
        <f>Q31</f>
        <v>352407.5</v>
      </c>
      <c r="I38" s="2" t="s">
        <v>62</v>
      </c>
    </row>
  </sheetData>
  <sheetProtection algorithmName="SHA-512" hashValue="scWtqjzVZBDEczGiCvdqcOSwHw1R3twVFRb+x2ElqnQP6SdOOq/egqnqnCAzWc1GYMZlmm2SN+R9VJN00sSjeg==" saltValue="PZ+E1QhIsHuN2RHCNlIZew==" spinCount="100000" sheet="1" objects="1" scenarios="1"/>
  <mergeCells count="22">
    <mergeCell ref="N2:P4"/>
    <mergeCell ref="C6:C11"/>
    <mergeCell ref="D6:D11"/>
    <mergeCell ref="E6:E11"/>
    <mergeCell ref="F6:F11"/>
    <mergeCell ref="B5:B11"/>
    <mergeCell ref="A5:A11"/>
    <mergeCell ref="N6:N11"/>
    <mergeCell ref="O6:O11"/>
    <mergeCell ref="P6:P11"/>
    <mergeCell ref="Q6:Q11"/>
    <mergeCell ref="C5:E5"/>
    <mergeCell ref="F5:I5"/>
    <mergeCell ref="J5:M5"/>
    <mergeCell ref="N5:Q5"/>
    <mergeCell ref="H6:H11"/>
    <mergeCell ref="I6:I11"/>
    <mergeCell ref="K6:K11"/>
    <mergeCell ref="L6:L11"/>
    <mergeCell ref="M6:M11"/>
    <mergeCell ref="J6:J11"/>
    <mergeCell ref="G6:G11"/>
  </mergeCells>
  <pageMargins left="0.25" right="0.25" top="0.75" bottom="0.75" header="0.3" footer="0.3"/>
  <pageSetup paperSize="8" scale="88" fitToHeight="0" orientation="landscape" r:id="rId1"/>
  <headerFooter>
    <oddHeader>&amp;R&amp;12 Pielikums
Ministru kabineta noteikumu projekta
 "Noteikumi par numerācijas lietošanas tiesību ikgadējo valsts nodevu"
 sakotnējās ietekmes novērtējuma zoņojumam (anotācijai)</oddHeader>
    <oddFooter>&amp;L&amp;F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Tabula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Dace Bankoviča</cp:lastModifiedBy>
  <cp:lastPrinted>2020-07-30T06:28:30Z</cp:lastPrinted>
  <dcterms:created xsi:type="dcterms:W3CDTF">2020-07-14T05:44:38Z</dcterms:created>
  <dcterms:modified xsi:type="dcterms:W3CDTF">2020-07-30T12:43:48Z</dcterms:modified>
</cp:coreProperties>
</file>