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ED9F0CD4-3E0E-43D9-8C54-ECDCE69985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2" l="1"/>
  <c r="E165" i="2"/>
  <c r="C165" i="2"/>
  <c r="C164" i="2"/>
  <c r="A168" i="3" l="1"/>
  <c r="G167" i="3"/>
  <c r="F167" i="3"/>
  <c r="E167" i="3"/>
  <c r="D167" i="3"/>
  <c r="C167" i="3"/>
  <c r="B167" i="3"/>
  <c r="A167" i="3"/>
  <c r="G166" i="3"/>
  <c r="F166" i="3"/>
  <c r="E166" i="3"/>
  <c r="D166" i="3"/>
  <c r="C166" i="3"/>
  <c r="B166" i="3"/>
  <c r="A166" i="3"/>
  <c r="G165" i="3"/>
  <c r="F165" i="3"/>
  <c r="E165" i="3"/>
  <c r="D165" i="3"/>
  <c r="C165" i="3"/>
  <c r="B165" i="3"/>
  <c r="A165" i="3"/>
  <c r="G164" i="3"/>
  <c r="F164" i="3"/>
  <c r="F168" i="3" s="1"/>
  <c r="E164" i="3"/>
  <c r="D164" i="3"/>
  <c r="B164" i="3"/>
  <c r="A164" i="3"/>
  <c r="G164" i="2"/>
  <c r="E164" i="2"/>
  <c r="C164" i="3"/>
  <c r="F168" i="2"/>
  <c r="G168" i="2" s="1"/>
  <c r="G168" i="3" s="1"/>
  <c r="D168" i="2"/>
  <c r="E168" i="2" s="1"/>
  <c r="E168" i="3" s="1"/>
  <c r="B168" i="2"/>
  <c r="C168" i="2" s="1"/>
  <c r="C168" i="3" s="1"/>
  <c r="D168" i="3" l="1"/>
  <c r="B168" i="3"/>
  <c r="B22" i="5"/>
  <c r="C22" i="5"/>
  <c r="B23" i="5"/>
  <c r="C23" i="5"/>
  <c r="B24" i="5"/>
  <c r="C24" i="5"/>
  <c r="B25" i="5"/>
  <c r="C25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D22" i="5"/>
  <c r="D23" i="5"/>
  <c r="D24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D35" i="5"/>
  <c r="D35" i="6"/>
  <c r="E162" i="2"/>
  <c r="C162" i="2"/>
  <c r="G162" i="2"/>
  <c r="G161" i="2"/>
  <c r="E161" i="2"/>
  <c r="C161" i="2"/>
  <c r="G160" i="2" l="1"/>
  <c r="E160" i="2"/>
  <c r="C160" i="2"/>
  <c r="A163" i="3" l="1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D160" i="3"/>
  <c r="C160" i="3"/>
  <c r="B160" i="3"/>
  <c r="A160" i="3"/>
  <c r="F159" i="3"/>
  <c r="D159" i="3"/>
  <c r="B159" i="3"/>
  <c r="A159" i="3"/>
  <c r="F163" i="2"/>
  <c r="D163" i="2"/>
  <c r="B163" i="2"/>
  <c r="G159" i="2"/>
  <c r="G159" i="3" s="1"/>
  <c r="E159" i="2"/>
  <c r="E159" i="3" s="1"/>
  <c r="C159" i="2"/>
  <c r="C159" i="3" s="1"/>
  <c r="C35" i="6" l="1"/>
  <c r="C35" i="5"/>
  <c r="B35" i="5"/>
  <c r="B35" i="6"/>
  <c r="D163" i="3"/>
  <c r="B163" i="3"/>
  <c r="F163" i="3"/>
  <c r="E157" i="2"/>
  <c r="C157" i="2"/>
  <c r="G157" i="2"/>
  <c r="G156" i="2" l="1"/>
  <c r="E156" i="2"/>
  <c r="C156" i="2"/>
  <c r="F158" i="2"/>
  <c r="D158" i="2"/>
  <c r="B158" i="2"/>
  <c r="G155" i="2"/>
  <c r="E155" i="2"/>
  <c r="C155" i="2"/>
  <c r="G163" i="2" l="1"/>
  <c r="G163" i="3" s="1"/>
  <c r="D34" i="6"/>
  <c r="E163" i="2"/>
  <c r="E163" i="3" s="1"/>
  <c r="C34" i="6"/>
  <c r="C158" i="2"/>
  <c r="C163" i="2"/>
  <c r="C163" i="3" s="1"/>
  <c r="B34" i="6"/>
  <c r="G154" i="2"/>
  <c r="E154" i="2"/>
  <c r="C154" i="2"/>
  <c r="D158" i="3" l="1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B33" i="6"/>
  <c r="F158" i="3" l="1"/>
  <c r="G152" i="2"/>
  <c r="E152" i="2"/>
  <c r="C152" i="2"/>
  <c r="G151" i="2"/>
  <c r="E151" i="2"/>
  <c r="C151" i="2"/>
  <c r="F153" i="2"/>
  <c r="G158" i="2" l="1"/>
  <c r="G158" i="3" s="1"/>
  <c r="D33" i="6"/>
  <c r="G150" i="2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E153" i="2" l="1"/>
  <c r="E153" i="3" s="1"/>
  <c r="E158" i="2"/>
  <c r="E158" i="3" s="1"/>
  <c r="C33" i="6"/>
  <c r="F153" i="3"/>
  <c r="D153" i="3"/>
  <c r="B153" i="3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6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F138" i="3" s="1"/>
  <c r="D134" i="3"/>
  <c r="B134" i="3"/>
  <c r="F138" i="2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6"/>
  <c r="D133" i="2"/>
  <c r="B133" i="2"/>
  <c r="C138" i="2" s="1"/>
  <c r="C138" i="3" s="1"/>
  <c r="B29" i="6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 s="1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6" s="1"/>
  <c r="D128" i="2"/>
  <c r="B128" i="2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6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6"/>
  <c r="D113" i="2"/>
  <c r="C25" i="6" s="1"/>
  <c r="B113" i="2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6"/>
  <c r="D103" i="2"/>
  <c r="B103" i="2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6" s="1"/>
  <c r="D98" i="2"/>
  <c r="B98" i="2"/>
  <c r="G94" i="2"/>
  <c r="E94" i="2"/>
  <c r="E94" i="3" s="1"/>
  <c r="C94" i="2"/>
  <c r="F93" i="2"/>
  <c r="G93" i="2" s="1"/>
  <c r="G93" i="3" s="1"/>
  <c r="D21" i="6"/>
  <c r="D93" i="2"/>
  <c r="C21" i="6"/>
  <c r="B93" i="2"/>
  <c r="B21" i="6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6"/>
  <c r="C20" i="6"/>
  <c r="B20" i="6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6"/>
  <c r="C19" i="6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6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6"/>
  <c r="B103" i="3"/>
  <c r="F103" i="3"/>
  <c r="G103" i="2"/>
  <c r="G103" i="3" s="1"/>
  <c r="D98" i="3"/>
  <c r="E98" i="2"/>
  <c r="E98" i="3"/>
  <c r="C24" i="6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6"/>
  <c r="E103" i="2"/>
  <c r="E103" i="3"/>
  <c r="B27" i="6"/>
  <c r="C128" i="2"/>
  <c r="C128" i="3"/>
  <c r="C123" i="2"/>
  <c r="C123" i="3"/>
  <c r="B123" i="3"/>
  <c r="E108" i="2"/>
  <c r="E108" i="3"/>
  <c r="B22" i="6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6"/>
  <c r="B83" i="3"/>
  <c r="E83" i="2"/>
  <c r="E83" i="3"/>
  <c r="C18" i="6"/>
  <c r="B19" i="6"/>
  <c r="D27" i="6"/>
  <c r="C28" i="6"/>
  <c r="E128" i="2"/>
  <c r="E128" i="3"/>
  <c r="E133" i="2"/>
  <c r="E133" i="3"/>
  <c r="D26" i="6"/>
  <c r="G108" i="2"/>
  <c r="G108" i="3"/>
  <c r="D24" i="6"/>
  <c r="C48" i="2"/>
  <c r="C48" i="3" s="1"/>
  <c r="E78" i="2"/>
  <c r="E78" i="3" s="1"/>
  <c r="D78" i="3"/>
  <c r="B26" i="6"/>
  <c r="B118" i="3"/>
  <c r="F58" i="3"/>
  <c r="C78" i="2"/>
  <c r="C78" i="3" s="1"/>
  <c r="B17" i="6"/>
  <c r="C17" i="6"/>
  <c r="C29" i="6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6"/>
  <c r="B73" i="3"/>
  <c r="E68" i="2"/>
  <c r="E68" i="3"/>
  <c r="D16" i="6"/>
  <c r="G68" i="2"/>
  <c r="G68" i="3" s="1"/>
  <c r="F68" i="3"/>
  <c r="G78" i="2"/>
  <c r="G78" i="3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6"/>
  <c r="B78" i="3"/>
  <c r="B138" i="3"/>
  <c r="G153" i="2"/>
  <c r="G153" i="3" s="1"/>
</calcChain>
</file>

<file path=xl/sharedStrings.xml><?xml version="1.0" encoding="utf-8"?>
<sst xmlns="http://schemas.openxmlformats.org/spreadsheetml/2006/main" count="185" uniqueCount="154">
  <si>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</si>
  <si>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</si>
  <si>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</si>
  <si>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</si>
  <si>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</si>
  <si>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</si>
  <si>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</si>
  <si>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</si>
  <si>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</si>
  <si>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</si>
  <si>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</si>
  <si>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</si>
  <si>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</si>
  <si>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</si>
  <si>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</si>
  <si>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</si>
  <si>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</si>
  <si>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</si>
  <si>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</si>
  <si>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</si>
  <si>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</si>
  <si>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</si>
  <si>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</si>
  <si>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</si>
  <si>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</si>
  <si>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</si>
  <si>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</si>
  <si>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</si>
  <si>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</si>
  <si>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</si>
  <si>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</si>
  <si>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</si>
  <si>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</si>
  <si>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</si>
  <si>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</si>
  <si>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</si>
  <si>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</si>
  <si>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</si>
  <si>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</si>
  <si>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</si>
  <si>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</si>
  <si>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</si>
  <si>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</si>
  <si>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</si>
  <si>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</si>
  <si>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</si>
  <si>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</si>
  <si>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</si>
  <si>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</si>
  <si>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</si>
  <si>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</si>
  <si>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</si>
  <si>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</si>
  <si>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</si>
  <si>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</si>
  <si>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</si>
  <si>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</si>
  <si>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</si>
  <si>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</si>
  <si>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</si>
  <si>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</si>
  <si>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</si>
  <si>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</si>
  <si>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</si>
  <si>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</si>
  <si>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</si>
  <si>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</si>
  <si>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</si>
  <si>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</si>
  <si>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</si>
  <si>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</si>
  <si>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</si>
  <si>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</si>
  <si>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</si>
  <si>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</si>
  <si>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</si>
  <si>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</si>
  <si>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</si>
  <si>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</si>
  <si>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</si>
  <si>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</si>
  <si>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</si>
  <si>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</si>
  <si>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</si>
  <si>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</si>
  <si>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</si>
  <si>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</si>
  <si>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</si>
  <si>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</si>
  <si>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</si>
  <si>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</si>
  <si>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</si>
  <si>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</si>
  <si>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</si>
  <si>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</si>
  <si>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</si>
  <si>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</si>
  <si>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</si>
  <si>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</si>
  <si>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</si>
  <si>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</si>
  <si>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</si>
  <si>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</si>
  <si>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</si>
  <si>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</si>
  <si>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</si>
  <si>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</si>
  <si>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</si>
  <si>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</si>
  <si>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</si>
  <si>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</si>
  <si>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</si>
  <si>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</si>
  <si>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</si>
  <si>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</si>
  <si>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</si>
  <si>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</si>
  <si>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</si>
  <si>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</si>
  <si>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</si>
  <si>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</si>
  <si>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</si>
  <si>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</si>
  <si>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</si>
  <si>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</si>
  <si>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</si>
  <si>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</si>
  <si>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</si>
  <si>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</si>
  <si>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</si>
  <si>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</si>
  <si>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</si>
  <si>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</si>
  <si>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</si>
  <si>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</si>
  <si>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</si>
  <si>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</si>
  <si>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</si>
  <si>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</si>
  <si>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</si>
  <si>
    <t>2023 I</t>
  </si>
  <si>
    <t>2023 II</t>
  </si>
  <si>
    <t>2023 III</t>
  </si>
  <si>
    <t>2023 IV</t>
  </si>
  <si>
    <t>2024 I</t>
  </si>
  <si>
    <t>2024 II</t>
  </si>
  <si>
    <t>2024 III</t>
  </si>
  <si>
    <t>2024 IV</t>
  </si>
  <si>
    <t>2025 I</t>
  </si>
  <si>
    <t>2025 II</t>
  </si>
  <si>
    <t>2025 III</t>
  </si>
  <si>
    <t>2025 IV</t>
  </si>
  <si>
    <r>
      <rPr>
        <b/>
        <u/>
        <sz val="8"/>
        <color rgb="FF000000"/>
        <rFont val="Times New Roman"/>
        <family val="1"/>
        <charset val="186"/>
      </rPr>
      <t xml:space="preserve">Provizoriski dati </t>
    </r>
    <r>
      <rPr>
        <b/>
        <sz val="8"/>
        <color indexed="8"/>
        <rFont val="Times New Roman"/>
        <family val="1"/>
        <charset val="186"/>
      </rPr>
      <t>no Iekšlietu ministrijas Ceļu policijas pārkāpuma reģistra - izskatot CSNg lietas, dati vēl tiks precizēti</t>
    </r>
  </si>
  <si>
    <t>Skatīt: CSDD mājas lapa: https://www.csdd.lv/celu-satiksmes-negadijumi/ikmenesa-dati (divi gadi)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</si>
</sst>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u/>
      <sz val="8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  <xf numFmtId="0" fontId="1" fillId="5" borderId="12" xfId="0" applyFont="1" applyFill="1" applyBorder="1" applyAlignment="1">
      <alignment horizontal="left"/>
    </xf>
    <xf numFmtId="1" fontId="1" fillId="0" borderId="47" xfId="0" applyNumberFormat="1" applyFont="1" applyBorder="1"/>
    <xf numFmtId="0" fontId="1" fillId="0" borderId="26" xfId="0" applyFont="1" applyBorder="1"/>
    <xf numFmtId="0" fontId="1" fillId="0" borderId="20" xfId="0" applyFont="1" applyBorder="1"/>
    <xf numFmtId="0" fontId="15" fillId="6" borderId="0" xfId="0" applyFont="1" applyFill="1"/>
    <xf numFmtId="0" fontId="16" fillId="6" borderId="0" xfId="0" applyFont="1" applyFill="1"/>
    <xf numFmtId="0" fontId="1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sat.negad-gadi'!$B$6:$B$35</c:f>
              <c:numCache>
                <c:formatCode>General</c:formatCode>
                <c:ptCount val="30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  <c:pt idx="28" formatCode="0">
                  <c:v>3498</c:v>
                </c:pt>
                <c:pt idx="29" formatCode="0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sat.negad-gadi'!$C$6:$C$35</c:f>
              <c:numCache>
                <c:formatCode>General</c:formatCode>
                <c:ptCount val="30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4028</c:v>
                </c:pt>
                <c:pt idx="28" formatCode="0">
                  <c:v>4196</c:v>
                </c:pt>
                <c:pt idx="29" formatCode="0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'celu sat.negad-gadi'!$D$6:$D$35</c:f>
              <c:numCache>
                <c:formatCode>General</c:formatCode>
                <c:ptCount val="30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113</c:v>
                </c:pt>
                <c:pt idx="28" formatCode="0">
                  <c:v>138</c:v>
                </c:pt>
                <c:pt idx="29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traff.accid-years'!$B$5:$B$35</c:f>
              <c:numCache>
                <c:formatCode>General</c:formatCode>
                <c:ptCount val="31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  <c:pt idx="29" formatCode="0">
                  <c:v>3498</c:v>
                </c:pt>
                <c:pt idx="30" formatCode="0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traff.accid-years'!$C$5:$C$35</c:f>
              <c:numCache>
                <c:formatCode>General</c:formatCode>
                <c:ptCount val="31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4028</c:v>
                </c:pt>
                <c:pt idx="29" formatCode="0">
                  <c:v>4196</c:v>
                </c:pt>
                <c:pt idx="30" formatCode="0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'road traff.accid-years'!$D$5:$D$35</c:f>
              <c:numCache>
                <c:formatCode>General</c:formatCode>
                <c:ptCount val="31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113</c:v>
                </c:pt>
                <c:pt idx="29" formatCode="0">
                  <c:v>138</c:v>
                </c:pt>
                <c:pt idx="30" formatCode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traff.accid-years'!$B$38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traff.accid-years'!$B$39:$B$53</c:f>
              <c:numCache>
                <c:formatCode>General</c:formatCode>
                <c:ptCount val="15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  <c:pt idx="13">
                  <c:v>3480</c:v>
                </c:pt>
                <c:pt idx="14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traff.accid-years'!$C$38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traff.accid-years'!$C$39:$C$53</c:f>
              <c:numCache>
                <c:formatCode>General</c:formatCode>
                <c:ptCount val="15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4028</c:v>
                </c:pt>
                <c:pt idx="13">
                  <c:v>4176</c:v>
                </c:pt>
                <c:pt idx="14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traff.accid-years'!$D$38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'road traff.accid-years'!$D$39:$D$53</c:f>
              <c:numCache>
                <c:formatCode>General</c:formatCode>
                <c:ptCount val="15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113</c:v>
                </c:pt>
                <c:pt idx="13">
                  <c:v>142</c:v>
                </c:pt>
                <c:pt idx="1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22</xdr:col>
      <xdr:colOff>415636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37</xdr:row>
      <xdr:rowOff>28575</xdr:rowOff>
    </xdr:from>
    <xdr:to>
      <xdr:col>17</xdr:col>
      <xdr:colOff>190500</xdr:colOff>
      <xdr:row>52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showGridLines="0" tabSelected="1" zoomScale="81" zoomScaleNormal="81" workbookViewId="0">
      <pane xSplit="1" ySplit="3" topLeftCell="B160" activePane="bottomRight" state="frozen"/>
      <selection pane="topRight" activeCell="B1" sqref="B1"/>
      <selection pane="bottomLeft" activeCell="A4" sqref="A4"/>
      <selection pane="bottomRight" activeCell="G165" sqref="G165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65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65" si="12">D145/D140</f>
        <v>1.0282926829268293</v>
      </c>
      <c r="F145" s="145">
        <v>35</v>
      </c>
      <c r="G145" s="35">
        <f t="shared" ref="G145:G165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5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6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710</v>
      </c>
      <c r="E149" s="55">
        <f t="shared" si="12"/>
        <v>1.2033898305084745</v>
      </c>
      <c r="F149" s="54">
        <v>23</v>
      </c>
      <c r="G149" s="58">
        <f t="shared" si="13"/>
        <v>1.1499999999999999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1143</v>
      </c>
      <c r="E150" s="57">
        <f t="shared" si="12"/>
        <v>1.0844402277039848</v>
      </c>
      <c r="F150" s="177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1284</v>
      </c>
      <c r="E151" s="57">
        <f t="shared" si="12"/>
        <v>0.91063829787234041</v>
      </c>
      <c r="F151" s="56">
        <v>30</v>
      </c>
      <c r="G151" s="35">
        <f t="shared" si="13"/>
        <v>0.58823529411764708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891</v>
      </c>
      <c r="E152" s="57">
        <f t="shared" si="12"/>
        <v>0.94385593220338981</v>
      </c>
      <c r="F152" s="175">
        <v>33</v>
      </c>
      <c r="G152" s="35">
        <f t="shared" si="13"/>
        <v>0.82499999999999996</v>
      </c>
    </row>
    <row r="153" spans="1:8" ht="13.5" thickBot="1" x14ac:dyDescent="0.3">
      <c r="A153" s="165">
        <v>2022</v>
      </c>
      <c r="B153" s="176">
        <f>SUM(B149:B152)</f>
        <v>3362</v>
      </c>
      <c r="C153" s="81">
        <f t="shared" si="11"/>
        <v>0.98911444542512506</v>
      </c>
      <c r="D153" s="100">
        <f>SUM(D149:D152)</f>
        <v>4028</v>
      </c>
      <c r="E153" s="81">
        <f>D153/D148</f>
        <v>1.007503751875938</v>
      </c>
      <c r="F153" s="100">
        <f>SUM(F149:F152)</f>
        <v>113</v>
      </c>
      <c r="G153" s="102">
        <f>F153/F148</f>
        <v>0.77397260273972601</v>
      </c>
    </row>
    <row r="154" spans="1:8" x14ac:dyDescent="0.25">
      <c r="A154" s="163" t="s">
        <v>140</v>
      </c>
      <c r="B154" s="161">
        <v>572</v>
      </c>
      <c r="C154" s="55">
        <f t="shared" si="11"/>
        <v>0.98791018998272884</v>
      </c>
      <c r="D154" s="54">
        <v>709</v>
      </c>
      <c r="E154" s="55">
        <f t="shared" si="12"/>
        <v>0.99859154929577465</v>
      </c>
      <c r="F154" s="54">
        <v>23</v>
      </c>
      <c r="G154" s="58">
        <f t="shared" si="13"/>
        <v>1</v>
      </c>
    </row>
    <row r="155" spans="1:8" x14ac:dyDescent="0.25">
      <c r="A155" s="164" t="s">
        <v>141</v>
      </c>
      <c r="B155" s="162">
        <v>1036</v>
      </c>
      <c r="C155" s="57">
        <f t="shared" si="11"/>
        <v>1.0582226762002043</v>
      </c>
      <c r="D155" s="56">
        <v>1184</v>
      </c>
      <c r="E155" s="57">
        <f t="shared" si="12"/>
        <v>1.0358705161854769</v>
      </c>
      <c r="F155" s="177">
        <v>40</v>
      </c>
      <c r="G155" s="35">
        <f t="shared" si="13"/>
        <v>1.4814814814814814</v>
      </c>
    </row>
    <row r="156" spans="1:8" x14ac:dyDescent="0.25">
      <c r="A156" s="164" t="s">
        <v>142</v>
      </c>
      <c r="B156" s="162">
        <v>1167</v>
      </c>
      <c r="C156" s="57">
        <f t="shared" si="11"/>
        <v>1.0686813186813187</v>
      </c>
      <c r="D156" s="56">
        <v>1404</v>
      </c>
      <c r="E156" s="57">
        <f t="shared" si="12"/>
        <v>1.0934579439252337</v>
      </c>
      <c r="F156" s="56">
        <v>36</v>
      </c>
      <c r="G156" s="35">
        <f t="shared" si="13"/>
        <v>1.2</v>
      </c>
    </row>
    <row r="157" spans="1:8" x14ac:dyDescent="0.25">
      <c r="A157" s="164" t="s">
        <v>143</v>
      </c>
      <c r="B157" s="162">
        <v>723</v>
      </c>
      <c r="C157" s="57">
        <f t="shared" si="11"/>
        <v>1.0154494382022472</v>
      </c>
      <c r="D157" s="56">
        <v>899</v>
      </c>
      <c r="E157" s="57">
        <f t="shared" si="12"/>
        <v>1.0089786756453423</v>
      </c>
      <c r="F157" s="175">
        <v>39</v>
      </c>
      <c r="G157" s="35">
        <f t="shared" si="13"/>
        <v>1.1818181818181819</v>
      </c>
    </row>
    <row r="158" spans="1:8" ht="13.5" thickBot="1" x14ac:dyDescent="0.3">
      <c r="A158" s="165">
        <v>2023</v>
      </c>
      <c r="B158" s="176">
        <f>SUM(B154:B157)</f>
        <v>3498</v>
      </c>
      <c r="C158" s="81">
        <f t="shared" ref="C158" si="14">B158/B153</f>
        <v>1.0404521118381915</v>
      </c>
      <c r="D158" s="100">
        <f>SUM(D154:D157)</f>
        <v>4196</v>
      </c>
      <c r="E158" s="81">
        <f>D158/D153</f>
        <v>1.0417080436941411</v>
      </c>
      <c r="F158" s="100">
        <f>SUM(F154:F157)</f>
        <v>138</v>
      </c>
      <c r="G158" s="102">
        <f>F158/F153</f>
        <v>1.2212389380530972</v>
      </c>
    </row>
    <row r="159" spans="1:8" x14ac:dyDescent="0.25">
      <c r="A159" s="163" t="s">
        <v>144</v>
      </c>
      <c r="B159" s="161">
        <v>554</v>
      </c>
      <c r="C159" s="55">
        <f t="shared" si="11"/>
        <v>0.96853146853146854</v>
      </c>
      <c r="D159" s="54">
        <v>664</v>
      </c>
      <c r="E159" s="55">
        <f t="shared" si="12"/>
        <v>0.93653032440056416</v>
      </c>
      <c r="F159" s="54">
        <v>14</v>
      </c>
      <c r="G159" s="58">
        <f t="shared" si="13"/>
        <v>0.60869565217391308</v>
      </c>
    </row>
    <row r="160" spans="1:8" x14ac:dyDescent="0.25">
      <c r="A160" s="164" t="s">
        <v>145</v>
      </c>
      <c r="B160" s="162">
        <v>944</v>
      </c>
      <c r="C160" s="57">
        <f t="shared" si="11"/>
        <v>0.91119691119691115</v>
      </c>
      <c r="D160" s="56">
        <v>1113</v>
      </c>
      <c r="E160" s="57">
        <f t="shared" si="12"/>
        <v>0.94003378378378377</v>
      </c>
      <c r="F160" s="177">
        <v>36</v>
      </c>
      <c r="G160" s="35">
        <f t="shared" si="13"/>
        <v>0.9</v>
      </c>
    </row>
    <row r="161" spans="1:20" x14ac:dyDescent="0.25">
      <c r="A161" s="164" t="s">
        <v>146</v>
      </c>
      <c r="B161" s="162">
        <v>1084</v>
      </c>
      <c r="C161" s="57">
        <f t="shared" si="11"/>
        <v>0.92887746358183376</v>
      </c>
      <c r="D161" s="56">
        <v>1252</v>
      </c>
      <c r="E161" s="57">
        <f t="shared" si="12"/>
        <v>0.89173789173789175</v>
      </c>
      <c r="F161" s="56">
        <v>30</v>
      </c>
      <c r="G161" s="35">
        <f t="shared" si="13"/>
        <v>0.83333333333333337</v>
      </c>
    </row>
    <row r="162" spans="1:20" x14ac:dyDescent="0.25">
      <c r="A162" s="164" t="s">
        <v>147</v>
      </c>
      <c r="B162" s="162">
        <v>796</v>
      </c>
      <c r="C162" s="57">
        <f t="shared" si="11"/>
        <v>1.1009681881051177</v>
      </c>
      <c r="D162" s="56">
        <v>948</v>
      </c>
      <c r="E162" s="57">
        <f t="shared" si="12"/>
        <v>1.0545050055617353</v>
      </c>
      <c r="F162" s="175">
        <v>31</v>
      </c>
      <c r="G162" s="35">
        <f t="shared" si="13"/>
        <v>0.79487179487179482</v>
      </c>
    </row>
    <row r="163" spans="1:20" ht="13.5" thickBot="1" x14ac:dyDescent="0.3">
      <c r="A163" s="165">
        <v>2024</v>
      </c>
      <c r="B163" s="176">
        <f>SUM(B159:B162)</f>
        <v>3378</v>
      </c>
      <c r="C163" s="81">
        <f t="shared" ref="C163" si="15">B163/B158</f>
        <v>0.96569468267581471</v>
      </c>
      <c r="D163" s="100">
        <f>SUM(D159:D162)</f>
        <v>3977</v>
      </c>
      <c r="E163" s="81">
        <f>D163/D158</f>
        <v>0.94780743565300285</v>
      </c>
      <c r="F163" s="100">
        <f>SUM(F159:F162)</f>
        <v>111</v>
      </c>
      <c r="G163" s="102">
        <f>F163/F158</f>
        <v>0.80434782608695654</v>
      </c>
      <c r="I163" s="7" t="s">
        <v>153</v>
      </c>
    </row>
    <row r="164" spans="1:20" x14ac:dyDescent="0.3">
      <c r="A164" s="163" t="s">
        <v>148</v>
      </c>
      <c r="B164" s="161">
        <v>554</v>
      </c>
      <c r="C164" s="57">
        <f>B164/B159</f>
        <v>1</v>
      </c>
      <c r="D164" s="54">
        <v>689</v>
      </c>
      <c r="E164" s="55">
        <f t="shared" si="12"/>
        <v>1.0376506024096386</v>
      </c>
      <c r="F164" s="54">
        <v>29</v>
      </c>
      <c r="G164" s="58">
        <f t="shared" si="13"/>
        <v>2.0714285714285716</v>
      </c>
      <c r="I164" s="184" t="s">
        <v>152</v>
      </c>
      <c r="J164" s="184"/>
      <c r="K164" s="185"/>
      <c r="L164" s="186"/>
      <c r="M164" s="186"/>
      <c r="N164" s="186"/>
      <c r="O164" s="186"/>
      <c r="P164" s="186"/>
      <c r="Q164" s="186"/>
      <c r="R164" s="186"/>
      <c r="S164" s="186"/>
      <c r="T164" s="186"/>
    </row>
    <row r="165" spans="1:20" x14ac:dyDescent="0.25">
      <c r="A165" s="164" t="s">
        <v>149</v>
      </c>
      <c r="B165" s="162">
        <v>764</v>
      </c>
      <c r="C165" s="57">
        <f t="shared" si="11"/>
        <v>0.80932203389830504</v>
      </c>
      <c r="D165" s="56">
        <v>886</v>
      </c>
      <c r="E165" s="57">
        <f t="shared" si="12"/>
        <v>0.79604672057502246</v>
      </c>
      <c r="F165" s="177">
        <v>21</v>
      </c>
      <c r="G165" s="35">
        <f t="shared" si="13"/>
        <v>0.58333333333333337</v>
      </c>
    </row>
    <row r="166" spans="1:20" x14ac:dyDescent="0.25">
      <c r="A166" s="164" t="s">
        <v>150</v>
      </c>
      <c r="B166" s="162"/>
      <c r="C166" s="57"/>
      <c r="D166" s="56"/>
      <c r="E166" s="57"/>
      <c r="F166" s="56"/>
      <c r="G166" s="35"/>
    </row>
    <row r="167" spans="1:20" x14ac:dyDescent="0.25">
      <c r="A167" s="164" t="s">
        <v>151</v>
      </c>
      <c r="B167" s="162"/>
      <c r="C167" s="57"/>
      <c r="D167" s="56"/>
      <c r="E167" s="57"/>
      <c r="F167" s="175"/>
      <c r="G167" s="35"/>
    </row>
    <row r="168" spans="1:20" ht="13.5" thickBot="1" x14ac:dyDescent="0.3">
      <c r="A168" s="165">
        <v>2025</v>
      </c>
      <c r="B168" s="176">
        <f>SUM(B164:B167)</f>
        <v>1318</v>
      </c>
      <c r="C168" s="81">
        <f t="shared" ref="C168" si="16">B168/B163</f>
        <v>0.39017169923031381</v>
      </c>
      <c r="D168" s="100">
        <f>SUM(D164:D167)</f>
        <v>1575</v>
      </c>
      <c r="E168" s="81">
        <f>D168/D163</f>
        <v>0.39602715614785011</v>
      </c>
      <c r="F168" s="100">
        <f>SUM(F164:F167)</f>
        <v>50</v>
      </c>
      <c r="G168" s="102">
        <f>F168/F163</f>
        <v>0.45045045045045046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opLeftCell="A8" zoomScale="55" zoomScaleNormal="55" workbookViewId="0">
      <selection activeCell="Z26" sqref="Z26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0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6">
        <v>2003</v>
      </c>
      <c r="B14" s="66">
        <f>('celu sat.negad-cet'!B58)</f>
        <v>5368</v>
      </c>
      <c r="C14" s="66">
        <f>('celu sat.negad-cet'!D58)</f>
        <v>6634</v>
      </c>
      <c r="D14" s="172">
        <f>('celu sat.negad-cet'!F58)</f>
        <v>483</v>
      </c>
    </row>
    <row r="15" spans="1:11" x14ac:dyDescent="0.3">
      <c r="A15" s="166">
        <v>2004</v>
      </c>
      <c r="B15" s="69">
        <f>'celu sat.negad-cet'!B63</f>
        <v>5081</v>
      </c>
      <c r="C15" s="69">
        <f>'celu sat.negad-cet'!D63</f>
        <v>6416</v>
      </c>
      <c r="D15" s="173">
        <f>'celu sat.negad-cet'!F63</f>
        <v>516</v>
      </c>
    </row>
    <row r="16" spans="1:11" x14ac:dyDescent="0.3">
      <c r="A16" s="166">
        <v>2005</v>
      </c>
      <c r="B16" s="69">
        <f>'celu sat.negad-cet'!B68</f>
        <v>4466</v>
      </c>
      <c r="C16" s="69">
        <f>'celu sat.negad-cet'!D68</f>
        <v>5600</v>
      </c>
      <c r="D16" s="173">
        <f>'celu sat.negad-cet'!F68</f>
        <v>442</v>
      </c>
    </row>
    <row r="17" spans="1:4" x14ac:dyDescent="0.3">
      <c r="A17" s="166">
        <v>2006</v>
      </c>
      <c r="B17" s="69">
        <f>'celu sat.negad-cet'!B73</f>
        <v>4302</v>
      </c>
      <c r="C17" s="69">
        <f>'celu sat.negad-cet'!D73</f>
        <v>5404</v>
      </c>
      <c r="D17" s="173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3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3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69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69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69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69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69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69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69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69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69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69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69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69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69">
        <f>'celu sat.negad-cet'!F148</f>
        <v>146</v>
      </c>
    </row>
    <row r="33" spans="1:6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69">
        <f>'celu sat.negad-cet'!F153</f>
        <v>113</v>
      </c>
    </row>
    <row r="34" spans="1:6" x14ac:dyDescent="0.3">
      <c r="A34" s="153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6" ht="13.5" thickBot="1" x14ac:dyDescent="0.35">
      <c r="A35" s="180">
        <v>2024</v>
      </c>
      <c r="B35" s="147">
        <f>'celu sat.negad-cet'!B163</f>
        <v>3378</v>
      </c>
      <c r="C35" s="147">
        <f>'celu sat.negad-cet'!D163</f>
        <v>3977</v>
      </c>
      <c r="D35" s="179">
        <f>'celu sat.negad-cet'!F163</f>
        <v>111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8"/>
  <sheetViews>
    <sheetView showGridLines="0" workbookViewId="0">
      <pane xSplit="1" ySplit="3" topLeftCell="B161" activePane="bottomRight" state="frozen"/>
      <selection pane="topRight" activeCell="B1" sqref="B1"/>
      <selection pane="bottomLeft" activeCell="A4" sqref="A4"/>
      <selection pane="bottomRight" activeCell="K165" sqref="K165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710</v>
      </c>
      <c r="E149" s="61">
        <f>'celu sat.negad-cet'!E149</f>
        <v>1.2033898305084745</v>
      </c>
      <c r="F149" s="8">
        <f>'celu sat.negad-cet'!F149</f>
        <v>23</v>
      </c>
      <c r="G149" s="141">
        <f>'celu sat.negad-cet'!G149</f>
        <v>1.1499999999999999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1143</v>
      </c>
      <c r="E150" s="61">
        <f>'celu sat.negad-cet'!E150</f>
        <v>1.0844402277039848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1284</v>
      </c>
      <c r="E151" s="61">
        <f>'celu sat.negad-cet'!E151</f>
        <v>0.91063829787234041</v>
      </c>
      <c r="F151" s="8">
        <f>'celu sat.negad-cet'!F151</f>
        <v>30</v>
      </c>
      <c r="G151" s="141">
        <f>'celu sat.negad-cet'!G151</f>
        <v>0.58823529411764708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891</v>
      </c>
      <c r="E152" s="61">
        <f>'celu sat.negad-cet'!E152</f>
        <v>0.94385593220338981</v>
      </c>
      <c r="F152" s="8">
        <f>'celu sat.negad-cet'!F152</f>
        <v>33</v>
      </c>
      <c r="G152" s="141">
        <f>'celu sat.negad-cet'!G152</f>
        <v>0.82499999999999996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4028</v>
      </c>
      <c r="E153" s="150">
        <f>'celu sat.negad-cet'!E153</f>
        <v>1.007503751875938</v>
      </c>
      <c r="F153" s="133">
        <f>SUM(F149:F152)</f>
        <v>113</v>
      </c>
      <c r="G153" s="151">
        <f>'celu sat.negad-cet'!G153</f>
        <v>0.77397260273972601</v>
      </c>
    </row>
    <row r="154" spans="1:7" x14ac:dyDescent="0.25">
      <c r="A154" s="68" t="str">
        <f>'celu sat.negad-cet'!A154</f>
        <v>2023 I</v>
      </c>
      <c r="B154" s="8">
        <f>'celu sat.negad-cet'!B154</f>
        <v>572</v>
      </c>
      <c r="C154" s="24">
        <f>'celu sat.negad-cet'!C154</f>
        <v>0.98791018998272884</v>
      </c>
      <c r="D154" s="131">
        <f>'celu sat.negad-cet'!D154</f>
        <v>709</v>
      </c>
      <c r="E154" s="61">
        <f>'celu sat.negad-cet'!E154</f>
        <v>0.99859154929577465</v>
      </c>
      <c r="F154" s="8">
        <f>'celu sat.negad-cet'!F154</f>
        <v>23</v>
      </c>
      <c r="G154" s="141">
        <f>'celu sat.negad-cet'!G154</f>
        <v>1</v>
      </c>
    </row>
    <row r="155" spans="1:7" x14ac:dyDescent="0.25">
      <c r="A155" s="68" t="str">
        <f>'celu sat.negad-cet'!A155</f>
        <v>2023 II</v>
      </c>
      <c r="B155" s="8">
        <f>'celu sat.negad-cet'!B155</f>
        <v>1036</v>
      </c>
      <c r="C155" s="24">
        <f>'celu sat.negad-cet'!C155</f>
        <v>1.0582226762002043</v>
      </c>
      <c r="D155" s="131">
        <f>'celu sat.negad-cet'!D155</f>
        <v>1184</v>
      </c>
      <c r="E155" s="61">
        <f>'celu sat.negad-cet'!E155</f>
        <v>1.0358705161854769</v>
      </c>
      <c r="F155" s="8">
        <f>'celu sat.negad-cet'!F155</f>
        <v>40</v>
      </c>
      <c r="G155" s="141">
        <f>'celu sat.negad-cet'!G155</f>
        <v>1.4814814814814814</v>
      </c>
    </row>
    <row r="156" spans="1:7" x14ac:dyDescent="0.25">
      <c r="A156" s="68" t="str">
        <f>'celu sat.negad-cet'!A156</f>
        <v>2023 III</v>
      </c>
      <c r="B156" s="8">
        <f>'celu sat.negad-cet'!B156</f>
        <v>1167</v>
      </c>
      <c r="C156" s="24">
        <f>'celu sat.negad-cet'!C156</f>
        <v>1.0686813186813187</v>
      </c>
      <c r="D156" s="131">
        <f>'celu sat.negad-cet'!D156</f>
        <v>1404</v>
      </c>
      <c r="E156" s="61">
        <f>'celu sat.negad-cet'!E156</f>
        <v>1.0934579439252337</v>
      </c>
      <c r="F156" s="8">
        <f>'celu sat.negad-cet'!F156</f>
        <v>36</v>
      </c>
      <c r="G156" s="141">
        <f>'celu sat.negad-cet'!G156</f>
        <v>1.2</v>
      </c>
    </row>
    <row r="157" spans="1:7" x14ac:dyDescent="0.25">
      <c r="A157" s="68" t="str">
        <f>'celu sat.negad-cet'!A157</f>
        <v>2023 IV</v>
      </c>
      <c r="B157" s="8">
        <f>'celu sat.negad-cet'!B157</f>
        <v>723</v>
      </c>
      <c r="C157" s="24">
        <f>'celu sat.negad-cet'!C157</f>
        <v>1.0154494382022472</v>
      </c>
      <c r="D157" s="131">
        <f>'celu sat.negad-cet'!D157</f>
        <v>899</v>
      </c>
      <c r="E157" s="61">
        <f>'celu sat.negad-cet'!E157</f>
        <v>1.0089786756453423</v>
      </c>
      <c r="F157" s="8">
        <f>'celu sat.negad-cet'!F157</f>
        <v>39</v>
      </c>
      <c r="G157" s="141">
        <f>'celu sat.negad-cet'!G157</f>
        <v>1.1818181818181819</v>
      </c>
    </row>
    <row r="158" spans="1:7" ht="13.5" thickBot="1" x14ac:dyDescent="0.3">
      <c r="A158" s="138">
        <f>'celu sat.negad-cet'!A158</f>
        <v>2023</v>
      </c>
      <c r="B158" s="149">
        <f>'celu sat.negad-cet'!B158</f>
        <v>3498</v>
      </c>
      <c r="C158" s="150">
        <f>'celu sat.negad-cet'!C158</f>
        <v>1.0404521118381915</v>
      </c>
      <c r="D158" s="132">
        <f>'celu sat.negad-cet'!D158</f>
        <v>4196</v>
      </c>
      <c r="E158" s="150">
        <f>'celu sat.negad-cet'!E158</f>
        <v>1.0417080436941411</v>
      </c>
      <c r="F158" s="133">
        <f>SUM(F154:F157)</f>
        <v>138</v>
      </c>
      <c r="G158" s="151">
        <f>'celu sat.negad-cet'!G158</f>
        <v>1.2212389380530972</v>
      </c>
    </row>
    <row r="159" spans="1:7" x14ac:dyDescent="0.25">
      <c r="A159" s="68" t="str">
        <f>'celu sat.negad-cet'!A159</f>
        <v>2024 I</v>
      </c>
      <c r="B159" s="8">
        <f>'celu sat.negad-cet'!B159</f>
        <v>554</v>
      </c>
      <c r="C159" s="24">
        <f>'celu sat.negad-cet'!C159</f>
        <v>0.96853146853146854</v>
      </c>
      <c r="D159" s="131">
        <f>'celu sat.negad-cet'!D159</f>
        <v>664</v>
      </c>
      <c r="E159" s="61">
        <f>'celu sat.negad-cet'!E159</f>
        <v>0.93653032440056416</v>
      </c>
      <c r="F159" s="8">
        <f>'celu sat.negad-cet'!F159</f>
        <v>14</v>
      </c>
      <c r="G159" s="141">
        <f>'celu sat.negad-cet'!G159</f>
        <v>0.60869565217391308</v>
      </c>
    </row>
    <row r="160" spans="1:7" x14ac:dyDescent="0.25">
      <c r="A160" s="68" t="str">
        <f>'celu sat.negad-cet'!A160</f>
        <v>2024 II</v>
      </c>
      <c r="B160" s="8">
        <f>'celu sat.negad-cet'!B160</f>
        <v>944</v>
      </c>
      <c r="C160" s="24">
        <f>'celu sat.negad-cet'!C160</f>
        <v>0.91119691119691115</v>
      </c>
      <c r="D160" s="131">
        <f>'celu sat.negad-cet'!D160</f>
        <v>1113</v>
      </c>
      <c r="E160" s="61">
        <f>'celu sat.negad-cet'!E160</f>
        <v>0.94003378378378377</v>
      </c>
      <c r="F160" s="8">
        <f>'celu sat.negad-cet'!F160</f>
        <v>36</v>
      </c>
      <c r="G160" s="141">
        <f>'celu sat.negad-cet'!G160</f>
        <v>0.9</v>
      </c>
    </row>
    <row r="161" spans="1:7" x14ac:dyDescent="0.25">
      <c r="A161" s="68" t="str">
        <f>'celu sat.negad-cet'!A161</f>
        <v>2024 III</v>
      </c>
      <c r="B161" s="8">
        <f>'celu sat.negad-cet'!B161</f>
        <v>1084</v>
      </c>
      <c r="C161" s="24">
        <f>'celu sat.negad-cet'!C161</f>
        <v>0.92887746358183376</v>
      </c>
      <c r="D161" s="131">
        <f>'celu sat.negad-cet'!D161</f>
        <v>1252</v>
      </c>
      <c r="E161" s="61">
        <f>'celu sat.negad-cet'!E161</f>
        <v>0.89173789173789175</v>
      </c>
      <c r="F161" s="8">
        <f>'celu sat.negad-cet'!F161</f>
        <v>30</v>
      </c>
      <c r="G161" s="141">
        <f>'celu sat.negad-cet'!G161</f>
        <v>0.83333333333333337</v>
      </c>
    </row>
    <row r="162" spans="1:7" x14ac:dyDescent="0.25">
      <c r="A162" s="68" t="str">
        <f>'celu sat.negad-cet'!A162</f>
        <v>2024 IV</v>
      </c>
      <c r="B162" s="8">
        <f>'celu sat.negad-cet'!B162</f>
        <v>796</v>
      </c>
      <c r="C162" s="24">
        <f>'celu sat.negad-cet'!C162</f>
        <v>1.1009681881051177</v>
      </c>
      <c r="D162" s="131">
        <f>'celu sat.negad-cet'!D162</f>
        <v>948</v>
      </c>
      <c r="E162" s="61">
        <f>'celu sat.negad-cet'!E162</f>
        <v>1.0545050055617353</v>
      </c>
      <c r="F162" s="8">
        <f>'celu sat.negad-cet'!F162</f>
        <v>31</v>
      </c>
      <c r="G162" s="141">
        <f>'celu sat.negad-cet'!G162</f>
        <v>0.79487179487179482</v>
      </c>
    </row>
    <row r="163" spans="1:7" ht="13.5" thickBot="1" x14ac:dyDescent="0.3">
      <c r="A163" s="138">
        <f>'celu sat.negad-cet'!A163</f>
        <v>2024</v>
      </c>
      <c r="B163" s="149">
        <f>'celu sat.negad-cet'!B163</f>
        <v>3378</v>
      </c>
      <c r="C163" s="150">
        <f>'celu sat.negad-cet'!C163</f>
        <v>0.96569468267581471</v>
      </c>
      <c r="D163" s="132">
        <f>'celu sat.negad-cet'!D163</f>
        <v>3977</v>
      </c>
      <c r="E163" s="150">
        <f>'celu sat.negad-cet'!E163</f>
        <v>0.94780743565300285</v>
      </c>
      <c r="F163" s="133">
        <f>SUM(F159:F162)</f>
        <v>111</v>
      </c>
      <c r="G163" s="151">
        <f>'celu sat.negad-cet'!G163</f>
        <v>0.80434782608695654</v>
      </c>
    </row>
    <row r="164" spans="1:7" x14ac:dyDescent="0.25">
      <c r="A164" s="68" t="str">
        <f>'celu sat.negad-cet'!A164</f>
        <v>2025 I</v>
      </c>
      <c r="B164" s="8">
        <f>'celu sat.negad-cet'!B164</f>
        <v>554</v>
      </c>
      <c r="C164" s="24">
        <f>'celu sat.negad-cet'!C164</f>
        <v>1</v>
      </c>
      <c r="D164" s="131">
        <f>'celu sat.negad-cet'!D164</f>
        <v>689</v>
      </c>
      <c r="E164" s="61">
        <f>'celu sat.negad-cet'!E164</f>
        <v>1.0376506024096386</v>
      </c>
      <c r="F164" s="8">
        <f>'celu sat.negad-cet'!F164</f>
        <v>29</v>
      </c>
      <c r="G164" s="141">
        <f>'celu sat.negad-cet'!G164</f>
        <v>2.0714285714285716</v>
      </c>
    </row>
    <row r="165" spans="1:7" x14ac:dyDescent="0.25">
      <c r="A165" s="68" t="str">
        <f>'celu sat.negad-cet'!A165</f>
        <v>2025 II</v>
      </c>
      <c r="B165" s="8">
        <f>'celu sat.negad-cet'!B165</f>
        <v>764</v>
      </c>
      <c r="C165" s="24">
        <f>'celu sat.negad-cet'!C165</f>
        <v>0.80932203389830504</v>
      </c>
      <c r="D165" s="131">
        <f>'celu sat.negad-cet'!D165</f>
        <v>886</v>
      </c>
      <c r="E165" s="61">
        <f>'celu sat.negad-cet'!E165</f>
        <v>0.79604672057502246</v>
      </c>
      <c r="F165" s="8">
        <f>'celu sat.negad-cet'!F165</f>
        <v>21</v>
      </c>
      <c r="G165" s="141">
        <f>'celu sat.negad-cet'!G165</f>
        <v>0.58333333333333337</v>
      </c>
    </row>
    <row r="166" spans="1:7" x14ac:dyDescent="0.25">
      <c r="A166" s="68" t="str">
        <f>'celu sat.negad-cet'!A166</f>
        <v>2025 III</v>
      </c>
      <c r="B166" s="8">
        <f>'celu sat.negad-cet'!B166</f>
        <v>0</v>
      </c>
      <c r="C166" s="24">
        <f>'celu sat.negad-cet'!C166</f>
        <v>0</v>
      </c>
      <c r="D166" s="131">
        <f>'celu sat.negad-cet'!D166</f>
        <v>0</v>
      </c>
      <c r="E166" s="61">
        <f>'celu sat.negad-cet'!E166</f>
        <v>0</v>
      </c>
      <c r="F166" s="8">
        <f>'celu sat.negad-cet'!F166</f>
        <v>0</v>
      </c>
      <c r="G166" s="141">
        <f>'celu sat.negad-cet'!G166</f>
        <v>0</v>
      </c>
    </row>
    <row r="167" spans="1:7" x14ac:dyDescent="0.25">
      <c r="A167" s="68" t="str">
        <f>'celu sat.negad-cet'!A167</f>
        <v>2025 IV</v>
      </c>
      <c r="B167" s="8">
        <f>'celu sat.negad-cet'!B167</f>
        <v>0</v>
      </c>
      <c r="C167" s="24">
        <f>'celu sat.negad-cet'!C167</f>
        <v>0</v>
      </c>
      <c r="D167" s="131">
        <f>'celu sat.negad-cet'!D167</f>
        <v>0</v>
      </c>
      <c r="E167" s="61">
        <f>'celu sat.negad-cet'!E167</f>
        <v>0</v>
      </c>
      <c r="F167" s="8">
        <f>'celu sat.negad-cet'!F167</f>
        <v>0</v>
      </c>
      <c r="G167" s="141">
        <f>'celu sat.negad-cet'!G167</f>
        <v>0</v>
      </c>
    </row>
    <row r="168" spans="1:7" ht="13.5" thickBot="1" x14ac:dyDescent="0.3">
      <c r="A168" s="138">
        <f>'celu sat.negad-cet'!A168</f>
        <v>2025</v>
      </c>
      <c r="B168" s="149">
        <f>'celu sat.negad-cet'!B168</f>
        <v>1318</v>
      </c>
      <c r="C168" s="150">
        <f>'celu sat.negad-cet'!C168</f>
        <v>0.39017169923031381</v>
      </c>
      <c r="D168" s="132">
        <f>'celu sat.negad-cet'!D168</f>
        <v>1575</v>
      </c>
      <c r="E168" s="150">
        <f>'celu sat.negad-cet'!E168</f>
        <v>0.39602715614785011</v>
      </c>
      <c r="F168" s="133">
        <f>SUM(F164:F167)</f>
        <v>50</v>
      </c>
      <c r="G168" s="151">
        <f>'celu sat.negad-cet'!G168</f>
        <v>0.45045045045045046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topLeftCell="A36" zoomScale="80" zoomScaleNormal="80" workbookViewId="0">
      <selection activeCell="E53" sqref="E53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4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1">
        <f>'celu sat.negad-cet'!B13</f>
        <v>3814</v>
      </c>
      <c r="C5" s="171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1">
        <f>'celu sat.negad-cet'!B18</f>
        <v>4056</v>
      </c>
      <c r="C6" s="171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1">
        <f>'celu sat.negad-cet'!B23</f>
        <v>3709</v>
      </c>
      <c r="C7" s="171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1">
        <f>'celu sat.negad-cet'!B28</f>
        <v>3925</v>
      </c>
      <c r="C8" s="171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1">
        <f>'celu sat.negad-cet'!B33</f>
        <v>4540</v>
      </c>
      <c r="C9" s="171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1">
        <f>'celu sat.negad-cet'!B38</f>
        <v>4442</v>
      </c>
      <c r="C10" s="171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1">
        <f>'celu sat.negad-cet'!B43</f>
        <v>4482</v>
      </c>
      <c r="C11" s="171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1">
        <f>'celu sat.negad-cet'!B48</f>
        <v>4766</v>
      </c>
      <c r="C12" s="171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1">
        <f>'celu sat.negad-cet'!B53</f>
        <v>5083</v>
      </c>
      <c r="C13" s="171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8">
        <f>('celu sat.negad-cet'!B58)</f>
        <v>5368</v>
      </c>
      <c r="C14" s="171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8">
        <f>'celu sat.negad-gadi'!B15</f>
        <v>5081</v>
      </c>
      <c r="C15" s="168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8">
        <f>'celu sat.negad-gadi'!B16</f>
        <v>4466</v>
      </c>
      <c r="C16" s="168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3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3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3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3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3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3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3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3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3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3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3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3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3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3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3">
        <f>'celu sat.negad-gadi'!D31</f>
        <v>141</v>
      </c>
    </row>
    <row r="32" spans="1:4" x14ac:dyDescent="0.3">
      <c r="A32" s="148">
        <v>2021</v>
      </c>
      <c r="B32" s="178">
        <f>'celu sat.negad-cet'!B148</f>
        <v>3399</v>
      </c>
      <c r="C32" s="178">
        <f>'celu sat.negad-cet'!D148</f>
        <v>3998</v>
      </c>
      <c r="D32" s="169">
        <f>'celu sat.negad-cet'!F148</f>
        <v>146</v>
      </c>
    </row>
    <row r="33" spans="1:4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81">
        <f>'celu sat.negad-cet'!F153</f>
        <v>113</v>
      </c>
    </row>
    <row r="34" spans="1:4" x14ac:dyDescent="0.3">
      <c r="A34" s="148">
        <v>2023</v>
      </c>
      <c r="B34" s="69">
        <f>'celu sat.negad-cet'!B158</f>
        <v>3498</v>
      </c>
      <c r="C34" s="69">
        <f>'celu sat.negad-cet'!D158</f>
        <v>4196</v>
      </c>
      <c r="D34" s="181">
        <f>'celu sat.negad-cet'!F158</f>
        <v>138</v>
      </c>
    </row>
    <row r="35" spans="1:4" ht="13.5" thickBot="1" x14ac:dyDescent="0.35">
      <c r="A35" s="167">
        <v>2024</v>
      </c>
      <c r="B35" s="147">
        <f>'celu sat.negad-cet'!B163</f>
        <v>3378</v>
      </c>
      <c r="C35" s="147">
        <f>'celu sat.negad-cet'!D163</f>
        <v>3977</v>
      </c>
      <c r="D35" s="179">
        <f>'celu sat.negad-cet'!F163</f>
        <v>111</v>
      </c>
    </row>
    <row r="37" spans="1:4" ht="13.5" thickBot="1" x14ac:dyDescent="0.35"/>
    <row r="38" spans="1:4" ht="26" x14ac:dyDescent="0.3">
      <c r="A38" s="154"/>
      <c r="B38" s="155" t="s">
        <v>123</v>
      </c>
      <c r="C38" s="155" t="s">
        <v>125</v>
      </c>
      <c r="D38" s="156" t="s">
        <v>126</v>
      </c>
    </row>
    <row r="39" spans="1:4" x14ac:dyDescent="0.3">
      <c r="A39" s="157">
        <v>2010</v>
      </c>
      <c r="B39" s="158">
        <v>3193</v>
      </c>
      <c r="C39" s="158">
        <v>4023</v>
      </c>
      <c r="D39" s="159">
        <v>218</v>
      </c>
    </row>
    <row r="40" spans="1:4" x14ac:dyDescent="0.3">
      <c r="A40" s="160">
        <v>2011</v>
      </c>
      <c r="B40" s="1">
        <v>3386</v>
      </c>
      <c r="C40" s="1">
        <v>4224</v>
      </c>
      <c r="D40" s="152">
        <v>179</v>
      </c>
    </row>
    <row r="41" spans="1:4" x14ac:dyDescent="0.3">
      <c r="A41" s="160">
        <v>2012</v>
      </c>
      <c r="B41" s="1">
        <v>3358</v>
      </c>
      <c r="C41" s="1">
        <v>4179</v>
      </c>
      <c r="D41" s="152">
        <v>177</v>
      </c>
    </row>
    <row r="42" spans="1:4" x14ac:dyDescent="0.3">
      <c r="A42" s="160">
        <v>2013</v>
      </c>
      <c r="B42" s="1">
        <v>3489</v>
      </c>
      <c r="C42" s="1">
        <v>4338</v>
      </c>
      <c r="D42" s="152">
        <v>179</v>
      </c>
    </row>
    <row r="43" spans="1:4" x14ac:dyDescent="0.3">
      <c r="A43" s="160">
        <v>2014</v>
      </c>
      <c r="B43" s="1">
        <v>3728</v>
      </c>
      <c r="C43" s="1">
        <v>4603</v>
      </c>
      <c r="D43" s="152">
        <v>212</v>
      </c>
    </row>
    <row r="44" spans="1:4" x14ac:dyDescent="0.3">
      <c r="A44" s="160">
        <v>2015</v>
      </c>
      <c r="B44" s="1">
        <v>3689</v>
      </c>
      <c r="C44" s="1">
        <v>4566</v>
      </c>
      <c r="D44" s="152">
        <v>187</v>
      </c>
    </row>
    <row r="45" spans="1:4" x14ac:dyDescent="0.3">
      <c r="A45" s="160">
        <v>2016</v>
      </c>
      <c r="B45" s="1">
        <v>3792</v>
      </c>
      <c r="C45" s="1">
        <v>4648</v>
      </c>
      <c r="D45" s="152">
        <v>158</v>
      </c>
    </row>
    <row r="46" spans="1:4" x14ac:dyDescent="0.3">
      <c r="A46" s="160">
        <v>2017</v>
      </c>
      <c r="B46" s="1">
        <v>3874</v>
      </c>
      <c r="C46" s="1">
        <v>4818</v>
      </c>
      <c r="D46" s="152">
        <v>136</v>
      </c>
    </row>
    <row r="47" spans="1:4" x14ac:dyDescent="0.3">
      <c r="A47" s="160">
        <v>2018</v>
      </c>
      <c r="B47" s="1">
        <v>3973</v>
      </c>
      <c r="C47" s="1">
        <v>4795</v>
      </c>
      <c r="D47" s="152">
        <v>151</v>
      </c>
    </row>
    <row r="48" spans="1:4" x14ac:dyDescent="0.3">
      <c r="A48" s="160">
        <v>2019</v>
      </c>
      <c r="B48" s="1">
        <v>3724</v>
      </c>
      <c r="C48" s="1">
        <v>4553</v>
      </c>
      <c r="D48" s="152">
        <v>135</v>
      </c>
    </row>
    <row r="49" spans="1:4" x14ac:dyDescent="0.3">
      <c r="A49" s="1">
        <v>2020</v>
      </c>
      <c r="B49" s="1">
        <v>3414</v>
      </c>
      <c r="C49" s="1">
        <v>4064</v>
      </c>
      <c r="D49" s="152">
        <v>141</v>
      </c>
    </row>
    <row r="50" spans="1:4" x14ac:dyDescent="0.3">
      <c r="A50" s="160">
        <v>2021</v>
      </c>
      <c r="B50" s="1">
        <v>3399</v>
      </c>
      <c r="C50" s="1">
        <v>3998</v>
      </c>
      <c r="D50" s="152">
        <v>146</v>
      </c>
    </row>
    <row r="51" spans="1:4" x14ac:dyDescent="0.3">
      <c r="A51" s="1">
        <v>2022</v>
      </c>
      <c r="B51" s="1">
        <v>3362</v>
      </c>
      <c r="C51" s="1">
        <v>4028</v>
      </c>
      <c r="D51" s="152">
        <v>113</v>
      </c>
    </row>
    <row r="52" spans="1:4" x14ac:dyDescent="0.3">
      <c r="A52" s="1">
        <v>2023</v>
      </c>
      <c r="B52" s="1">
        <v>3480</v>
      </c>
      <c r="C52" s="1">
        <v>4176</v>
      </c>
      <c r="D52" s="152">
        <v>142</v>
      </c>
    </row>
    <row r="53" spans="1:4" x14ac:dyDescent="0.3">
      <c r="A53" s="182">
        <v>2024</v>
      </c>
      <c r="B53" s="182">
        <v>3344</v>
      </c>
      <c r="C53" s="182">
        <v>3938</v>
      </c>
      <c r="D53" s="183">
        <v>111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2025-08-29T12:11:11Z</dcterms:modified>
  <cp:category/>
  <cp:contentStatus/>
</cp:coreProperties>
</file>