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75" windowWidth="12390" windowHeight="798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<sst xmlns="http://schemas.openxmlformats.org/spreadsheetml/2006/main" count="646" uniqueCount="175">
  <si>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</si>
  <si>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</si>
  <si>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</si>
  <si>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</si>
  <si>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</si>
  <si>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</si>
  <si>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</si>
  <si>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</si>
  <si>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</si>
  <si>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</si>
  <si>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</si>
  <si>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</si>
  <si>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</si>
  <si>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</si>
  <si>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</si>
  <si>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</si>
  <si>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</si>
  <si>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</si>
  <si>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</si>
  <si>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</si>
  <si>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</si>
  <si>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</si>
  <si>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</si>
  <si>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</si>
  <si>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</si>
  <si>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</si>
  <si>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</si>
  <si>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</si>
  <si>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</si>
  <si>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</si>
  <si>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</si>
  <si>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</si>
  <si>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</si>
  <si>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</si>
  <si>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</si>
  <si>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</si>
  <si>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</si>
  <si>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</si>
  <si>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</si>
  <si>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</si>
  <si>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</si>
  <si>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</si>
  <si>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</si>
  <si>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</si>
  <si>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</si>
  <si>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</si>
  <si>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</si>
  <si>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</si>
  <si>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</si>
  <si>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</si>
  <si>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</si>
  <si>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</si>
  <si>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</si>
  <si>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</si>
  <si>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</si>
  <si>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</si>
  <si>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</si>
  <si>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</si>
  <si>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</si>
  <si>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</si>
  <si>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</si>
  <si>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</si>
  <si>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</si>
  <si>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</si>
  <si>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</si>
  <si>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</si>
  <si>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</si>
  <si>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</si>
  <si>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</si>
  <si>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</si>
  <si>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</si>
  <si>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</si>
  <si>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</si>
  <si>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</si>
  <si>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</si>
  <si>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</si>
  <si>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</si>
  <si>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</si>
  <si>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</si>
  <si>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</si>
  <si>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</si>
  <si>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</si>
  <si>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</si>
  <si>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</si>
  <si>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</si>
  <si>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</si>
  <si>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</si>
  <si>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</si>
  <si>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</si>
  <si>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</si>
  <si>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</si>
  <si>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</si>
  <si>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</si>
  <si>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</si>
  <si>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</si>
  <si>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</si>
  <si>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</si>
  <si>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</si>
  <si>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</si>
  <si>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</si>
  <si>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</si>
  <si>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</si>
  <si>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</si>
  <si>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</si>
  <si>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</si>
  <si>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</si>
  <si>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</si>
  <si>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</si>
  <si>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</si>
  <si>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</si>
  <si>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</si>
  <si>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</si>
  <si>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</si>
  <si>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</si>
  <si>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</si>
  <si>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</si>
  <si>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</si>
  <si>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</si>
  <si>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</si>
  <si>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</si>
  <si>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</si>
  <si>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</si>
  <si>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</si>
  <si>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</si>
  <si>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</si>
  <si>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</si>
  <si>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 xml:space="preserve"> Piemaksas un prēmijas un naudas balvas </t>
  </si>
  <si>
    <t>Prēmijas, naudas balvas un materiālā stimulēšana</t>
  </si>
  <si>
    <t>Biroja preces un inventārs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</si>
  <si>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</si>
  <si>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</si>
  <si>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</si>
  <si>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</si>
  <si>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Nr. 21703896007000T001B</t>
  </si>
  <si>
    <t>Eiropas transporta infrastruktūras projekti (2014 - 2020)</t>
  </si>
  <si>
    <t>60.07.00</t>
  </si>
  <si>
    <t>(Nr. 2170389600700000000)</t>
  </si>
  <si>
    <t>Nr. 21703896007000T002B</t>
  </si>
  <si>
    <t>2018.gada 10.janvārī</t>
  </si>
  <si>
    <t>Apstiprināts 2018.gadam</t>
  </si>
  <si>
    <t>TĀME 2018. GADAM</t>
  </si>
  <si>
    <t>Nr. 21703896007001T001B</t>
  </si>
  <si>
    <t>Nr. 21703896007001T002B</t>
  </si>
  <si>
    <t>Nr. 21703896007002T001B</t>
  </si>
  <si>
    <t xml:space="preserve">                                                                                    L. Austrupe</t>
  </si>
  <si>
    <t>2018.gada 12.aprīlī</t>
  </si>
  <si>
    <t xml:space="preserve">PAMATBUDŽETA PROGRAMMAS, APAKŠPROGRAMMAS, PASĀKUMA </t>
  </si>
  <si>
    <t>PRECIZĒTĀ TĀME 2018. GADAM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</si>
  <si>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</si>
  <si>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</si>
  <si>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</si>
  <si>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</si>
  <si>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</si>
  <si>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Izdevumi par saņemtajiem apmācību pakalpojumiem</t>
  </si>
  <si>
    <t>Informācijas tehnoloģiju pakalpojumi</t>
  </si>
  <si>
    <t>Informācijas sistēmas licenču nomas izdevumi</t>
  </si>
  <si>
    <t>Izdevumi par precēm iestādes administratīvās darbības nodrošināšanai</t>
  </si>
  <si>
    <t>Inventārs</t>
  </si>
  <si>
    <t>Izdevumi par precēm iestādes administratīvās darbības nodrošināšanai un sabiedrisko attiecību īstenošanai</t>
  </si>
  <si>
    <t> 2500</t>
  </si>
  <si>
    <t>Budžeta iestāžu nodokļu, nodevu un naudas sodu maksājumi</t>
  </si>
  <si>
    <t>Budžeta iestāžu nodokļu maksājumi</t>
  </si>
  <si>
    <t>Budžeta iestāžu pievienotās vērtības nodokļa maksājumi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</si>
  <si>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</si>
  <si>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</si>
  <si>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</si>
  <si>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</si>
  <si>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</si>
  <si>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</si>
  <si>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</si>
  <si>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Attīstības un finanšu plānošanas departamenta direktore</t>
  </si>
  <si>
    <t>2018.gada 12.jūlijā</t>
  </si>
  <si>
    <t>2018.gada 27.decembrī</t>
  </si>
  <si>
    <t>Nr. 21703896007002T002B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</si>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</sst>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[$-426]dddd\,\ yyyy&quot;. gada &quot;d\.\ m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0" xfId="59" applyNumberFormat="1" applyFont="1">
      <alignment/>
      <protection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57" applyNumberFormat="1" applyFont="1" applyAlignment="1">
      <alignment horizontal="right"/>
      <protection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49" fontId="4" fillId="0" borderId="0" xfId="58" applyNumberFormat="1" applyFont="1">
      <alignment/>
      <protection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57" applyNumberFormat="1" applyFont="1" applyAlignment="1">
      <alignment horizontal="left"/>
      <protection/>
    </xf>
    <xf numFmtId="49" fontId="4" fillId="0" borderId="0" xfId="57" applyNumberFormat="1" applyFont="1" applyAlignment="1">
      <alignment horizontal="left"/>
      <protection/>
    </xf>
    <xf numFmtId="0" fontId="4" fillId="0" borderId="0" xfId="57" applyFont="1">
      <alignment/>
      <protection/>
    </xf>
    <xf numFmtId="49" fontId="4" fillId="0" borderId="0" xfId="57" applyNumberFormat="1" applyFont="1">
      <alignment/>
      <protection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right" vertical="center" wrapText="1"/>
    </xf>
    <xf numFmtId="49" fontId="1" fillId="0" borderId="0" xfId="57" applyNumberFormat="1" applyFont="1" applyAlignment="1">
      <alignment horizontal="center"/>
      <protection/>
    </xf>
    <xf numFmtId="0" fontId="9" fillId="0" borderId="10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68">
      <selection activeCell="E110" sqref="E11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118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80" t="s">
        <v>125</v>
      </c>
      <c r="C11" s="81"/>
    </row>
    <row r="12" spans="1:3" ht="63" customHeight="1">
      <c r="A12" s="37"/>
      <c r="B12" s="38" t="s">
        <v>104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82" t="s">
        <v>138</v>
      </c>
      <c r="C14" s="82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117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140</v>
      </c>
      <c r="C20" s="51"/>
    </row>
    <row r="21" spans="1:3" ht="15">
      <c r="A21" s="58"/>
      <c r="B21" s="57" t="s">
        <v>136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9"/>
      <c r="B24" s="9"/>
    </row>
    <row r="25" spans="1:3" s="10" customFormat="1" ht="51.75" customHeight="1">
      <c r="A25" s="31" t="s">
        <v>2</v>
      </c>
      <c r="B25" s="32" t="s">
        <v>116</v>
      </c>
      <c r="C25" s="33" t="s">
        <v>107</v>
      </c>
    </row>
    <row r="26" spans="1:3" s="10" customFormat="1" ht="35.25" customHeight="1">
      <c r="A26" s="34" t="s">
        <v>103</v>
      </c>
      <c r="B26" s="35" t="s">
        <v>134</v>
      </c>
      <c r="C26" s="41" t="s">
        <v>135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83"/>
      <c r="B29" s="83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83" t="s">
        <v>119</v>
      </c>
      <c r="B31" s="83"/>
      <c r="C31" s="13"/>
    </row>
    <row r="32" spans="1:3" s="15" customFormat="1" ht="15" customHeight="1">
      <c r="A32" s="14"/>
      <c r="B32" s="15" t="s">
        <v>133</v>
      </c>
      <c r="C32" s="13"/>
    </row>
    <row r="33" spans="1:3" s="15" customFormat="1" ht="15" customHeight="1">
      <c r="A33" s="14"/>
      <c r="B33" s="15" t="s">
        <v>141</v>
      </c>
      <c r="C33" s="13"/>
    </row>
    <row r="34" spans="1:3" s="15" customFormat="1" ht="15" customHeight="1">
      <c r="A34" s="14"/>
      <c r="B34" s="15" t="s">
        <v>137</v>
      </c>
      <c r="C34" s="13"/>
    </row>
    <row r="35" spans="1:3" s="15" customFormat="1" ht="15" customHeight="1">
      <c r="A35" s="14"/>
      <c r="B35" s="15" t="s">
        <v>143</v>
      </c>
      <c r="C35" s="13"/>
    </row>
    <row r="36" spans="1:3" s="15" customFormat="1" ht="15" customHeight="1">
      <c r="A36" s="14"/>
      <c r="B36" s="15" t="s">
        <v>142</v>
      </c>
      <c r="C36" s="13"/>
    </row>
    <row r="37" spans="1:3" s="15" customFormat="1" ht="1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9"/>
    </row>
    <row r="62" spans="1:3" ht="50.25" customHeight="1">
      <c r="A62" s="3" t="s">
        <v>73</v>
      </c>
      <c r="B62" s="3" t="s">
        <v>74</v>
      </c>
      <c r="C62" s="5" t="s">
        <v>139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2" customFormat="1" ht="14.25">
      <c r="A64" s="18" t="s">
        <v>94</v>
      </c>
      <c r="B64" s="42" t="s">
        <v>95</v>
      </c>
      <c r="C64" s="21">
        <f>SUM(C65,C72,C77)</f>
        <v>21315852</v>
      </c>
      <c r="D64" s="60"/>
      <c r="E64" s="61"/>
    </row>
    <row r="65" spans="1:3" s="63" customFormat="1" ht="15">
      <c r="A65" s="18" t="s">
        <v>5</v>
      </c>
      <c r="B65" s="43" t="s">
        <v>6</v>
      </c>
      <c r="C65" s="21">
        <f>SUM(C66,C70)</f>
        <v>15041083</v>
      </c>
    </row>
    <row r="66" spans="1:3" s="63" customFormat="1" ht="15">
      <c r="A66" s="18">
        <v>21100</v>
      </c>
      <c r="B66" s="43" t="s">
        <v>7</v>
      </c>
      <c r="C66" s="21">
        <f>SUM(C67:C68)</f>
        <v>15041083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15041083</v>
      </c>
    </row>
    <row r="69" spans="1:3" s="10" customFormat="1" ht="30">
      <c r="A69" s="4" t="s">
        <v>51</v>
      </c>
      <c r="B69" s="16" t="s">
        <v>52</v>
      </c>
      <c r="C69" s="17">
        <f>14843978+197105</f>
        <v>15041083</v>
      </c>
    </row>
    <row r="70" spans="1:3" s="61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3" customFormat="1" ht="28.5" hidden="1">
      <c r="A72" s="18" t="s">
        <v>96</v>
      </c>
      <c r="B72" s="43" t="s">
        <v>97</v>
      </c>
      <c r="C72" s="21">
        <f>SUM(C73)</f>
        <v>0</v>
      </c>
    </row>
    <row r="73" spans="1:3" s="63" customFormat="1" ht="15" hidden="1">
      <c r="A73" s="18">
        <v>18000</v>
      </c>
      <c r="B73" s="43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3" customFormat="1" ht="15">
      <c r="A77" s="18">
        <v>21700</v>
      </c>
      <c r="B77" s="43" t="s">
        <v>20</v>
      </c>
      <c r="C77" s="21">
        <f>SUM(C78:C79)</f>
        <v>6274769</v>
      </c>
    </row>
    <row r="78" spans="1:3" s="10" customFormat="1" ht="15">
      <c r="A78" s="2">
        <v>21710</v>
      </c>
      <c r="B78" s="2" t="s">
        <v>53</v>
      </c>
      <c r="C78" s="17">
        <f>6201440+42000+31329</f>
        <v>6274769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3" customFormat="1" ht="15">
      <c r="A80" s="18" t="s">
        <v>21</v>
      </c>
      <c r="B80" s="23" t="s">
        <v>108</v>
      </c>
      <c r="C80" s="21">
        <f>SUM(C81,C128)</f>
        <v>21315852</v>
      </c>
    </row>
    <row r="81" spans="1:3" s="63" customFormat="1" ht="28.5">
      <c r="A81" s="18" t="s">
        <v>37</v>
      </c>
      <c r="B81" s="23" t="s">
        <v>11</v>
      </c>
      <c r="C81" s="21">
        <f>SUM(C82,C114,C120)</f>
        <v>21315852</v>
      </c>
    </row>
    <row r="82" spans="1:3" s="63" customFormat="1" ht="15">
      <c r="A82" s="18" t="s">
        <v>22</v>
      </c>
      <c r="B82" s="23" t="s">
        <v>12</v>
      </c>
      <c r="C82" s="21">
        <f>SUM(C83,C100)</f>
        <v>21315852</v>
      </c>
    </row>
    <row r="83" spans="1:3" s="10" customFormat="1" ht="15">
      <c r="A83" s="2" t="s">
        <v>120</v>
      </c>
      <c r="B83" s="19" t="s">
        <v>75</v>
      </c>
      <c r="C83" s="64">
        <f>SUM(C84+C94)</f>
        <v>42000</v>
      </c>
    </row>
    <row r="84" spans="1:3" s="10" customFormat="1" ht="15">
      <c r="A84" s="2" t="s">
        <v>121</v>
      </c>
      <c r="B84" s="16" t="s">
        <v>122</v>
      </c>
      <c r="C84" s="64">
        <f>SUM(C85+C88+C93)</f>
        <v>32000</v>
      </c>
    </row>
    <row r="85" spans="1:3" s="10" customFormat="1" ht="15">
      <c r="A85" s="2">
        <v>1110</v>
      </c>
      <c r="B85" s="16" t="s">
        <v>76</v>
      </c>
      <c r="C85" s="17">
        <f>SUM(C86:C87)</f>
        <v>32000</v>
      </c>
    </row>
    <row r="86" spans="1:3" s="10" customFormat="1" ht="15">
      <c r="A86" s="2">
        <v>1114</v>
      </c>
      <c r="B86" s="16" t="s">
        <v>77</v>
      </c>
      <c r="C86" s="17">
        <v>32000</v>
      </c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16" t="s">
        <v>126</v>
      </c>
      <c r="C88" s="17">
        <f>SUM(C89:C92)</f>
        <v>0</v>
      </c>
    </row>
    <row r="89" spans="1:3" s="10" customFormat="1" ht="15" hidden="1">
      <c r="A89" s="2">
        <v>1142</v>
      </c>
      <c r="B89" s="16" t="s">
        <v>79</v>
      </c>
      <c r="C89" s="17"/>
    </row>
    <row r="90" spans="1:3" s="10" customFormat="1" ht="15" hidden="1">
      <c r="A90" s="2">
        <v>1146</v>
      </c>
      <c r="B90" s="16" t="s">
        <v>109</v>
      </c>
      <c r="C90" s="17"/>
    </row>
    <row r="91" spans="1:3" s="10" customFormat="1" ht="15" hidden="1">
      <c r="A91" s="2">
        <v>1147</v>
      </c>
      <c r="B91" s="16" t="s">
        <v>80</v>
      </c>
      <c r="C91" s="17"/>
    </row>
    <row r="92" spans="1:3" s="10" customFormat="1" ht="15" hidden="1">
      <c r="A92" s="2">
        <v>1148</v>
      </c>
      <c r="B92" s="16" t="s">
        <v>127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8.75" customHeight="1">
      <c r="A94" s="18">
        <v>1200</v>
      </c>
      <c r="B94" s="16" t="s">
        <v>123</v>
      </c>
      <c r="C94" s="20">
        <f>SUM(C95+C96)</f>
        <v>10000</v>
      </c>
    </row>
    <row r="95" spans="1:3" s="10" customFormat="1" ht="15">
      <c r="A95" s="2">
        <v>1210</v>
      </c>
      <c r="B95" s="16" t="s">
        <v>82</v>
      </c>
      <c r="C95" s="17">
        <v>7708</v>
      </c>
    </row>
    <row r="96" spans="1:3" s="10" customFormat="1" ht="14.25" customHeight="1">
      <c r="A96" s="2">
        <v>1220</v>
      </c>
      <c r="B96" s="16" t="s">
        <v>83</v>
      </c>
      <c r="C96" s="17">
        <f>SUM(C97:C99)</f>
        <v>2292</v>
      </c>
    </row>
    <row r="97" spans="1:3" s="10" customFormat="1" ht="30">
      <c r="A97" s="2">
        <v>1221</v>
      </c>
      <c r="B97" s="16" t="s">
        <v>84</v>
      </c>
      <c r="C97" s="17">
        <v>1700</v>
      </c>
    </row>
    <row r="98" spans="1:3" s="10" customFormat="1" ht="15">
      <c r="A98" s="2">
        <v>1227</v>
      </c>
      <c r="B98" s="16" t="s">
        <v>85</v>
      </c>
      <c r="C98" s="17">
        <v>532</v>
      </c>
    </row>
    <row r="99" spans="1:3" s="10" customFormat="1" ht="30">
      <c r="A99" s="2">
        <v>1228</v>
      </c>
      <c r="B99" s="16" t="s">
        <v>86</v>
      </c>
      <c r="C99" s="17">
        <v>60</v>
      </c>
    </row>
    <row r="100" spans="1:3" s="63" customFormat="1" ht="15">
      <c r="A100" s="18">
        <v>2000</v>
      </c>
      <c r="B100" s="23" t="s">
        <v>23</v>
      </c>
      <c r="C100" s="21">
        <f>SUM(C101,C108)</f>
        <v>21273852</v>
      </c>
    </row>
    <row r="101" spans="1:4" ht="17.25" customHeight="1" hidden="1">
      <c r="A101" s="18">
        <v>2100</v>
      </c>
      <c r="B101" s="23" t="s">
        <v>87</v>
      </c>
      <c r="C101" s="21">
        <f>SUM(C102,C105)</f>
        <v>0</v>
      </c>
      <c r="D101" s="66"/>
    </row>
    <row r="102" spans="1:4" ht="15" hidden="1">
      <c r="A102" s="2">
        <v>2110</v>
      </c>
      <c r="B102" s="24" t="s">
        <v>88</v>
      </c>
      <c r="C102" s="22">
        <f>SUM(C103:C104)</f>
        <v>0</v>
      </c>
      <c r="D102" s="59"/>
    </row>
    <row r="103" spans="1:4" ht="15" hidden="1">
      <c r="A103" s="2">
        <v>2111</v>
      </c>
      <c r="B103" s="24" t="s">
        <v>89</v>
      </c>
      <c r="C103" s="22"/>
      <c r="D103" s="59"/>
    </row>
    <row r="104" spans="1:4" ht="15" hidden="1">
      <c r="A104" s="2">
        <v>2112</v>
      </c>
      <c r="B104" s="24" t="s">
        <v>90</v>
      </c>
      <c r="C104" s="22"/>
      <c r="D104" s="59"/>
    </row>
    <row r="105" spans="1:4" ht="15" hidden="1">
      <c r="A105" s="2">
        <v>2120</v>
      </c>
      <c r="B105" s="65" t="s">
        <v>124</v>
      </c>
      <c r="C105" s="22">
        <f>SUM(C106:C107)</f>
        <v>0</v>
      </c>
      <c r="D105" s="59"/>
    </row>
    <row r="106" spans="1:4" ht="15" hidden="1">
      <c r="A106" s="2">
        <v>2121</v>
      </c>
      <c r="B106" s="24" t="s">
        <v>89</v>
      </c>
      <c r="C106" s="22"/>
      <c r="D106" s="59"/>
    </row>
    <row r="107" spans="1:4" ht="15" hidden="1">
      <c r="A107" s="2">
        <v>2122</v>
      </c>
      <c r="B107" s="24" t="s">
        <v>90</v>
      </c>
      <c r="C107" s="22"/>
      <c r="D107" s="59"/>
    </row>
    <row r="108" spans="1:3" ht="14.25">
      <c r="A108" s="18">
        <v>2200</v>
      </c>
      <c r="B108" s="23" t="s">
        <v>24</v>
      </c>
      <c r="C108" s="21">
        <f>SUM(C109)</f>
        <v>21273852</v>
      </c>
    </row>
    <row r="109" spans="1:3" ht="15">
      <c r="A109" s="2">
        <v>2230</v>
      </c>
      <c r="B109" s="24" t="s">
        <v>66</v>
      </c>
      <c r="C109" s="22">
        <f>SUM(C110)</f>
        <v>21273852</v>
      </c>
    </row>
    <row r="110" spans="1:3" ht="15">
      <c r="A110" s="2">
        <v>2239</v>
      </c>
      <c r="B110" s="24" t="s">
        <v>67</v>
      </c>
      <c r="C110" s="22">
        <f>14843978+6201440+197105+31329</f>
        <v>21273852</v>
      </c>
    </row>
    <row r="111" spans="1:3" s="10" customFormat="1" ht="28.5" hidden="1">
      <c r="A111" s="18" t="s">
        <v>91</v>
      </c>
      <c r="B111" s="23" t="s">
        <v>92</v>
      </c>
      <c r="C111" s="21">
        <f>SUM(C112)</f>
        <v>0</v>
      </c>
    </row>
    <row r="112" spans="1:3" s="10" customFormat="1" ht="15" hidden="1">
      <c r="A112" s="2">
        <v>2310</v>
      </c>
      <c r="B112" s="16" t="s">
        <v>128</v>
      </c>
      <c r="C112" s="17">
        <f>SUM(C113)</f>
        <v>0</v>
      </c>
    </row>
    <row r="113" spans="1:3" s="10" customFormat="1" ht="15" hidden="1">
      <c r="A113" s="2">
        <v>2311</v>
      </c>
      <c r="B113" s="16" t="s">
        <v>93</v>
      </c>
      <c r="C113" s="17"/>
    </row>
    <row r="114" spans="1:3" s="63" customFormat="1" ht="14.25" customHeight="1" hidden="1">
      <c r="A114" s="18" t="s">
        <v>13</v>
      </c>
      <c r="B114" s="23" t="s">
        <v>14</v>
      </c>
      <c r="C114" s="21">
        <f>SUM(C115)</f>
        <v>0</v>
      </c>
    </row>
    <row r="115" spans="1:3" s="63" customFormat="1" ht="14.25" customHeight="1" hidden="1">
      <c r="A115" s="18" t="s">
        <v>15</v>
      </c>
      <c r="B115" s="23" t="s">
        <v>25</v>
      </c>
      <c r="C115" s="21">
        <f>SUM(C116)</f>
        <v>0</v>
      </c>
    </row>
    <row r="116" spans="1:3" s="63" customFormat="1" ht="28.5" customHeight="1" hidden="1">
      <c r="A116" s="18" t="s">
        <v>26</v>
      </c>
      <c r="B116" s="23" t="s">
        <v>129</v>
      </c>
      <c r="C116" s="21">
        <f>SUM(C117)</f>
        <v>0</v>
      </c>
    </row>
    <row r="117" spans="1:3" ht="30" customHeight="1" hidden="1">
      <c r="A117" s="2">
        <v>3290</v>
      </c>
      <c r="B117" s="24" t="s">
        <v>130</v>
      </c>
      <c r="C117" s="22">
        <f>SUM(C118:C119)</f>
        <v>0</v>
      </c>
    </row>
    <row r="118" spans="1:3" ht="30" customHeight="1" hidden="1">
      <c r="A118" s="2">
        <v>3292</v>
      </c>
      <c r="B118" s="24" t="s">
        <v>131</v>
      </c>
      <c r="C118" s="22"/>
    </row>
    <row r="119" spans="1:3" ht="30" customHeight="1" hidden="1">
      <c r="A119" s="2">
        <v>3293</v>
      </c>
      <c r="B119" s="24" t="s">
        <v>132</v>
      </c>
      <c r="C119" s="22"/>
    </row>
    <row r="120" spans="1:3" s="63" customFormat="1" ht="14.25" customHeight="1" hidden="1">
      <c r="A120" s="18">
        <v>7000</v>
      </c>
      <c r="B120" s="23" t="s">
        <v>40</v>
      </c>
      <c r="C120" s="21">
        <f>SUM(C121,C125)</f>
        <v>0</v>
      </c>
    </row>
    <row r="121" spans="1:3" s="63" customFormat="1" ht="14.25" customHeight="1" hidden="1">
      <c r="A121" s="18" t="s">
        <v>27</v>
      </c>
      <c r="B121" s="23" t="s">
        <v>45</v>
      </c>
      <c r="C121" s="21">
        <f>SUM(C122)</f>
        <v>0</v>
      </c>
    </row>
    <row r="122" spans="1:3" s="63" customFormat="1" ht="14.25" customHeight="1" hidden="1">
      <c r="A122" s="18">
        <v>7600</v>
      </c>
      <c r="B122" s="23" t="s">
        <v>57</v>
      </c>
      <c r="C122" s="21">
        <f>SUM(C123)</f>
        <v>0</v>
      </c>
    </row>
    <row r="123" spans="1:3" ht="15" customHeight="1" hidden="1">
      <c r="A123" s="2">
        <v>7630</v>
      </c>
      <c r="B123" s="24" t="s">
        <v>56</v>
      </c>
      <c r="C123" s="22">
        <f>SUM(C124)</f>
        <v>0</v>
      </c>
    </row>
    <row r="124" spans="1:3" ht="30" customHeight="1" hidden="1">
      <c r="A124" s="2">
        <v>7639</v>
      </c>
      <c r="B124" s="24" t="s">
        <v>59</v>
      </c>
      <c r="C124" s="22"/>
    </row>
    <row r="125" spans="1:3" s="63" customFormat="1" ht="14.25" customHeight="1" hidden="1">
      <c r="A125" s="18" t="s">
        <v>28</v>
      </c>
      <c r="B125" s="23" t="s">
        <v>29</v>
      </c>
      <c r="C125" s="21">
        <f>SUM(C126)</f>
        <v>0</v>
      </c>
    </row>
    <row r="126" spans="1:3" s="63" customFormat="1" ht="14.25" customHeight="1" hidden="1">
      <c r="A126" s="18" t="s">
        <v>30</v>
      </c>
      <c r="B126" s="23" t="s">
        <v>41</v>
      </c>
      <c r="C126" s="21">
        <f>SUM(C127)</f>
        <v>0</v>
      </c>
    </row>
    <row r="127" spans="1:3" ht="49.5" customHeight="1" hidden="1">
      <c r="A127" s="2" t="s">
        <v>54</v>
      </c>
      <c r="B127" s="24" t="s">
        <v>55</v>
      </c>
      <c r="C127" s="22"/>
    </row>
    <row r="128" spans="1:3" s="63" customFormat="1" ht="14.25" customHeight="1" hidden="1">
      <c r="A128" s="18" t="s">
        <v>16</v>
      </c>
      <c r="B128" s="23" t="s">
        <v>31</v>
      </c>
      <c r="C128" s="21">
        <f>SUM(C129,C134)</f>
        <v>0</v>
      </c>
    </row>
    <row r="129" spans="1:3" s="63" customFormat="1" ht="14.25" customHeight="1" hidden="1">
      <c r="A129" s="18">
        <v>5000</v>
      </c>
      <c r="B129" s="23" t="s">
        <v>32</v>
      </c>
      <c r="C129" s="21">
        <f>SUM(C130)</f>
        <v>0</v>
      </c>
    </row>
    <row r="130" spans="1:3" s="63" customFormat="1" ht="14.25" customHeight="1" hidden="1">
      <c r="A130" s="18" t="s">
        <v>33</v>
      </c>
      <c r="B130" s="19" t="s">
        <v>34</v>
      </c>
      <c r="C130" s="21">
        <f>SUM(C131,C133)</f>
        <v>0</v>
      </c>
    </row>
    <row r="131" spans="1:3" s="10" customFormat="1" ht="15.75" customHeight="1" hidden="1">
      <c r="A131" s="2" t="s">
        <v>110</v>
      </c>
      <c r="B131" s="16" t="s">
        <v>111</v>
      </c>
      <c r="C131" s="17">
        <f>SUM(C132)</f>
        <v>0</v>
      </c>
    </row>
    <row r="132" spans="1:3" s="10" customFormat="1" ht="15.75" customHeight="1" hidden="1">
      <c r="A132" s="2" t="s">
        <v>112</v>
      </c>
      <c r="B132" s="16" t="s">
        <v>113</v>
      </c>
      <c r="C132" s="17"/>
    </row>
    <row r="133" spans="1:3" s="10" customFormat="1" ht="15.75" customHeight="1" hidden="1">
      <c r="A133" s="2" t="s">
        <v>114</v>
      </c>
      <c r="B133" s="16" t="s">
        <v>115</v>
      </c>
      <c r="C133" s="17"/>
    </row>
    <row r="134" spans="1:3" s="63" customFormat="1" ht="14.25" customHeight="1" hidden="1">
      <c r="A134" s="18">
        <v>9000</v>
      </c>
      <c r="B134" s="19" t="s">
        <v>42</v>
      </c>
      <c r="C134" s="21">
        <f>SUM(C135,C137)</f>
        <v>0</v>
      </c>
    </row>
    <row r="135" spans="1:3" s="63" customFormat="1" ht="14.25" customHeight="1" hidden="1">
      <c r="A135" s="18">
        <v>9500</v>
      </c>
      <c r="B135" s="23" t="s">
        <v>43</v>
      </c>
      <c r="C135" s="21">
        <f>SUM(C136)</f>
        <v>0</v>
      </c>
    </row>
    <row r="136" spans="1:3" ht="42.75" customHeight="1" hidden="1">
      <c r="A136" s="67">
        <v>9580</v>
      </c>
      <c r="B136" s="2" t="s">
        <v>44</v>
      </c>
      <c r="C136" s="22"/>
    </row>
    <row r="137" spans="1:3" s="63" customFormat="1" ht="14.25" customHeight="1" hidden="1">
      <c r="A137" s="18" t="s">
        <v>35</v>
      </c>
      <c r="B137" s="19" t="s">
        <v>60</v>
      </c>
      <c r="C137" s="21">
        <f>SUM(C138)</f>
        <v>0</v>
      </c>
    </row>
    <row r="138" spans="1:3" ht="45" customHeight="1" hidden="1">
      <c r="A138" s="2">
        <v>9610</v>
      </c>
      <c r="B138" s="16" t="s">
        <v>58</v>
      </c>
      <c r="C138" s="22"/>
    </row>
    <row r="139" spans="1:3" s="63" customFormat="1" ht="28.5">
      <c r="A139" s="18" t="s">
        <v>102</v>
      </c>
      <c r="B139" s="23" t="s">
        <v>17</v>
      </c>
      <c r="C139" s="21">
        <f>SUM(C64-C80)</f>
        <v>0</v>
      </c>
    </row>
    <row r="140" spans="1:3" ht="15" hidden="1">
      <c r="A140" s="2" t="s">
        <v>9</v>
      </c>
      <c r="B140" s="44" t="s">
        <v>18</v>
      </c>
      <c r="C140" s="22">
        <f>SUM(C141)</f>
        <v>0</v>
      </c>
    </row>
    <row r="141" spans="1:3" ht="15" hidden="1">
      <c r="A141" s="2" t="s">
        <v>10</v>
      </c>
      <c r="B141" s="44" t="s">
        <v>19</v>
      </c>
      <c r="C141" s="22">
        <f>SUM(C142)</f>
        <v>0</v>
      </c>
    </row>
    <row r="142" spans="1:3" ht="15" hidden="1">
      <c r="A142" s="2" t="s">
        <v>36</v>
      </c>
      <c r="B142" s="44" t="s">
        <v>62</v>
      </c>
      <c r="C142" s="22">
        <f>SUM(-C139)</f>
        <v>0</v>
      </c>
    </row>
    <row r="143" spans="1:3" ht="15">
      <c r="A143" s="68"/>
      <c r="B143" s="69"/>
      <c r="C143" s="70"/>
    </row>
    <row r="144" spans="1:3" ht="15">
      <c r="A144" s="68"/>
      <c r="B144" s="69"/>
      <c r="C144" s="70"/>
    </row>
    <row r="145" spans="1:3" ht="15">
      <c r="A145" s="12"/>
      <c r="B145" s="25"/>
      <c r="C145" s="8"/>
    </row>
    <row r="146" spans="1:3" s="10" customFormat="1" ht="15">
      <c r="A146" s="9" t="s">
        <v>105</v>
      </c>
      <c r="C146" s="11" t="s">
        <v>106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138</v>
      </c>
      <c r="C148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83">
      <selection activeCell="C115" sqref="C11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118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80" t="s">
        <v>125</v>
      </c>
      <c r="C11" s="81"/>
    </row>
    <row r="12" spans="1:3" ht="63" customHeight="1">
      <c r="A12" s="37"/>
      <c r="B12" s="38" t="s">
        <v>144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82" t="s">
        <v>145</v>
      </c>
      <c r="C14" s="82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s="55" customFormat="1" ht="14.25">
      <c r="A18" s="56"/>
      <c r="B18" s="71" t="s">
        <v>146</v>
      </c>
      <c r="C18" s="56"/>
    </row>
    <row r="19" spans="1:3" s="55" customFormat="1" ht="14.25">
      <c r="A19" s="56"/>
      <c r="B19" s="71" t="s">
        <v>71</v>
      </c>
      <c r="C19" s="56"/>
    </row>
    <row r="20" spans="1:3" ht="14.25">
      <c r="A20" s="51"/>
      <c r="B20" s="57" t="s">
        <v>147</v>
      </c>
      <c r="C20" s="51"/>
    </row>
    <row r="21" spans="1:3" ht="15">
      <c r="A21" s="58"/>
      <c r="B21" s="57" t="s">
        <v>136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9"/>
      <c r="B24" s="9"/>
    </row>
    <row r="25" spans="1:3" s="10" customFormat="1" ht="51.75" customHeight="1">
      <c r="A25" s="31" t="s">
        <v>2</v>
      </c>
      <c r="B25" s="32" t="s">
        <v>116</v>
      </c>
      <c r="C25" s="33" t="s">
        <v>107</v>
      </c>
    </row>
    <row r="26" spans="1:3" s="10" customFormat="1" ht="35.25" customHeight="1">
      <c r="A26" s="34" t="s">
        <v>103</v>
      </c>
      <c r="B26" s="35" t="s">
        <v>134</v>
      </c>
      <c r="C26" s="41" t="s">
        <v>135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83"/>
      <c r="B29" s="83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83" t="s">
        <v>119</v>
      </c>
      <c r="B31" s="83"/>
      <c r="C31" s="13"/>
    </row>
    <row r="32" spans="1:3" s="15" customFormat="1" ht="15" customHeight="1">
      <c r="A32" s="14"/>
      <c r="B32" s="15" t="s">
        <v>133</v>
      </c>
      <c r="C32" s="13"/>
    </row>
    <row r="33" spans="1:3" s="15" customFormat="1" ht="15" customHeight="1">
      <c r="A33" s="14"/>
      <c r="B33" s="15" t="s">
        <v>141</v>
      </c>
      <c r="C33" s="13"/>
    </row>
    <row r="34" spans="1:3" s="15" customFormat="1" ht="15" customHeight="1">
      <c r="A34" s="14"/>
      <c r="B34" s="15" t="s">
        <v>137</v>
      </c>
      <c r="C34" s="13"/>
    </row>
    <row r="35" spans="1:3" s="15" customFormat="1" ht="15" customHeight="1">
      <c r="A35" s="14"/>
      <c r="B35" s="15" t="s">
        <v>143</v>
      </c>
      <c r="C35" s="13"/>
    </row>
    <row r="36" spans="1:3" s="15" customFormat="1" ht="15" customHeight="1">
      <c r="A36" s="14"/>
      <c r="B36" s="15" t="s">
        <v>142</v>
      </c>
      <c r="C36" s="13"/>
    </row>
    <row r="37" spans="1:3" s="15" customFormat="1" ht="1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9"/>
    </row>
    <row r="62" spans="1:3" ht="50.25" customHeight="1">
      <c r="A62" s="3" t="s">
        <v>73</v>
      </c>
      <c r="B62" s="3" t="s">
        <v>74</v>
      </c>
      <c r="C62" s="5" t="s">
        <v>139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2" customFormat="1" ht="14.25">
      <c r="A64" s="18" t="s">
        <v>94</v>
      </c>
      <c r="B64" s="42" t="s">
        <v>95</v>
      </c>
      <c r="C64" s="21">
        <f>SUM(C65,C72,C77)</f>
        <v>19204588</v>
      </c>
      <c r="D64" s="60"/>
      <c r="E64" s="61"/>
    </row>
    <row r="65" spans="1:3" s="63" customFormat="1" ht="15">
      <c r="A65" s="18" t="s">
        <v>5</v>
      </c>
      <c r="B65" s="43" t="s">
        <v>6</v>
      </c>
      <c r="C65" s="21">
        <f>SUM(C66,C70)</f>
        <v>15041083</v>
      </c>
    </row>
    <row r="66" spans="1:3" s="63" customFormat="1" ht="15">
      <c r="A66" s="18">
        <v>21100</v>
      </c>
      <c r="B66" s="43" t="s">
        <v>7</v>
      </c>
      <c r="C66" s="21">
        <f>SUM(C67:C68)</f>
        <v>15041083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15041083</v>
      </c>
    </row>
    <row r="69" spans="1:3" s="10" customFormat="1" ht="30">
      <c r="A69" s="4" t="s">
        <v>51</v>
      </c>
      <c r="B69" s="16" t="s">
        <v>52</v>
      </c>
      <c r="C69" s="17">
        <f>14843978+197105</f>
        <v>15041083</v>
      </c>
    </row>
    <row r="70" spans="1:3" s="61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3" customFormat="1" ht="28.5" hidden="1">
      <c r="A72" s="18" t="s">
        <v>96</v>
      </c>
      <c r="B72" s="43" t="s">
        <v>97</v>
      </c>
      <c r="C72" s="21">
        <f>SUM(C73)</f>
        <v>0</v>
      </c>
    </row>
    <row r="73" spans="1:3" s="63" customFormat="1" ht="15" hidden="1">
      <c r="A73" s="18">
        <v>18000</v>
      </c>
      <c r="B73" s="43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3" customFormat="1" ht="15">
      <c r="A77" s="18">
        <v>21700</v>
      </c>
      <c r="B77" s="43" t="s">
        <v>20</v>
      </c>
      <c r="C77" s="21">
        <f>SUM(C78:C79)</f>
        <v>4163505</v>
      </c>
    </row>
    <row r="78" spans="1:3" s="10" customFormat="1" ht="15">
      <c r="A78" s="2">
        <v>21710</v>
      </c>
      <c r="B78" s="2" t="s">
        <v>53</v>
      </c>
      <c r="C78" s="17">
        <f>4087176+45000+31329</f>
        <v>4163505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3" customFormat="1" ht="15">
      <c r="A80" s="18" t="s">
        <v>21</v>
      </c>
      <c r="B80" s="23" t="s">
        <v>108</v>
      </c>
      <c r="C80" s="21">
        <f>SUM(C81,C139)</f>
        <v>19204588</v>
      </c>
    </row>
    <row r="81" spans="1:3" s="63" customFormat="1" ht="28.5">
      <c r="A81" s="18" t="s">
        <v>37</v>
      </c>
      <c r="B81" s="23" t="s">
        <v>11</v>
      </c>
      <c r="C81" s="21">
        <f>SUM(C82,C125,C131)</f>
        <v>19204588</v>
      </c>
    </row>
    <row r="82" spans="1:3" s="63" customFormat="1" ht="15">
      <c r="A82" s="18" t="s">
        <v>22</v>
      </c>
      <c r="B82" s="23" t="s">
        <v>12</v>
      </c>
      <c r="C82" s="21">
        <f>SUM(C83,C100)</f>
        <v>19204588</v>
      </c>
    </row>
    <row r="83" spans="1:5" s="10" customFormat="1" ht="15">
      <c r="A83" s="2" t="s">
        <v>120</v>
      </c>
      <c r="B83" s="19" t="s">
        <v>75</v>
      </c>
      <c r="C83" s="64">
        <f>SUM(C84+C94)</f>
        <v>42000</v>
      </c>
      <c r="E83" s="63"/>
    </row>
    <row r="84" spans="1:5" s="10" customFormat="1" ht="15">
      <c r="A84" s="2" t="s">
        <v>121</v>
      </c>
      <c r="B84" s="16" t="s">
        <v>122</v>
      </c>
      <c r="C84" s="64">
        <f>SUM(C85+C88+C93)</f>
        <v>32000</v>
      </c>
      <c r="E84" s="63"/>
    </row>
    <row r="85" spans="1:5" s="10" customFormat="1" ht="15">
      <c r="A85" s="2">
        <v>1110</v>
      </c>
      <c r="B85" s="16" t="s">
        <v>76</v>
      </c>
      <c r="C85" s="17">
        <f>SUM(C86:C87)</f>
        <v>32000</v>
      </c>
      <c r="E85" s="63"/>
    </row>
    <row r="86" spans="1:5" s="10" customFormat="1" ht="15">
      <c r="A86" s="2">
        <v>1114</v>
      </c>
      <c r="B86" s="16" t="s">
        <v>77</v>
      </c>
      <c r="C86" s="17">
        <v>32000</v>
      </c>
      <c r="E86" s="63"/>
    </row>
    <row r="87" spans="1:5" s="10" customFormat="1" ht="15" hidden="1">
      <c r="A87" s="2">
        <v>1119</v>
      </c>
      <c r="B87" s="16" t="s">
        <v>78</v>
      </c>
      <c r="C87" s="17"/>
      <c r="E87" s="63"/>
    </row>
    <row r="88" spans="1:5" s="10" customFormat="1" ht="15" hidden="1">
      <c r="A88" s="2">
        <v>1140</v>
      </c>
      <c r="B88" s="72" t="s">
        <v>148</v>
      </c>
      <c r="C88" s="17">
        <f>SUM(C89:C92)</f>
        <v>0</v>
      </c>
      <c r="E88" s="63"/>
    </row>
    <row r="89" spans="1:5" s="10" customFormat="1" ht="15" hidden="1">
      <c r="A89" s="2">
        <v>1142</v>
      </c>
      <c r="B89" s="72" t="s">
        <v>79</v>
      </c>
      <c r="C89" s="17"/>
      <c r="E89" s="63"/>
    </row>
    <row r="90" spans="1:5" s="10" customFormat="1" ht="15" hidden="1">
      <c r="A90" s="2">
        <v>1146</v>
      </c>
      <c r="B90" s="72" t="s">
        <v>109</v>
      </c>
      <c r="C90" s="17"/>
      <c r="E90" s="63"/>
    </row>
    <row r="91" spans="1:5" s="10" customFormat="1" ht="15" hidden="1">
      <c r="A91" s="2">
        <v>1147</v>
      </c>
      <c r="B91" s="72" t="s">
        <v>80</v>
      </c>
      <c r="C91" s="17"/>
      <c r="E91" s="63"/>
    </row>
    <row r="92" spans="1:5" s="10" customFormat="1" ht="15" hidden="1">
      <c r="A92" s="2">
        <v>1148</v>
      </c>
      <c r="B92" s="72" t="s">
        <v>149</v>
      </c>
      <c r="C92" s="17"/>
      <c r="E92" s="63"/>
    </row>
    <row r="93" spans="1:5" s="10" customFormat="1" ht="15" hidden="1">
      <c r="A93" s="2">
        <v>1150</v>
      </c>
      <c r="B93" s="16" t="s">
        <v>81</v>
      </c>
      <c r="C93" s="17"/>
      <c r="E93" s="63"/>
    </row>
    <row r="94" spans="1:5" s="10" customFormat="1" ht="29.25">
      <c r="A94" s="18">
        <v>1200</v>
      </c>
      <c r="B94" s="16" t="s">
        <v>123</v>
      </c>
      <c r="C94" s="20">
        <f>SUM(C95+C96)</f>
        <v>10000</v>
      </c>
      <c r="E94" s="63"/>
    </row>
    <row r="95" spans="1:5" s="10" customFormat="1" ht="15">
      <c r="A95" s="2">
        <v>1210</v>
      </c>
      <c r="B95" s="16" t="s">
        <v>82</v>
      </c>
      <c r="C95" s="17">
        <v>7708</v>
      </c>
      <c r="E95" s="63"/>
    </row>
    <row r="96" spans="1:5" s="10" customFormat="1" ht="15">
      <c r="A96" s="2">
        <v>1220</v>
      </c>
      <c r="B96" s="16" t="s">
        <v>83</v>
      </c>
      <c r="C96" s="17">
        <f>SUM(C97:C99)</f>
        <v>2292</v>
      </c>
      <c r="E96" s="63"/>
    </row>
    <row r="97" spans="1:5" s="10" customFormat="1" ht="30">
      <c r="A97" s="2">
        <v>1221</v>
      </c>
      <c r="B97" s="16" t="s">
        <v>84</v>
      </c>
      <c r="C97" s="17">
        <v>1700</v>
      </c>
      <c r="E97" s="63"/>
    </row>
    <row r="98" spans="1:5" s="10" customFormat="1" ht="15">
      <c r="A98" s="2">
        <v>1227</v>
      </c>
      <c r="B98" s="16" t="s">
        <v>85</v>
      </c>
      <c r="C98" s="17">
        <v>532</v>
      </c>
      <c r="E98" s="63"/>
    </row>
    <row r="99" spans="1:5" s="10" customFormat="1" ht="30">
      <c r="A99" s="2">
        <v>1228</v>
      </c>
      <c r="B99" s="16" t="s">
        <v>86</v>
      </c>
      <c r="C99" s="17">
        <v>60</v>
      </c>
      <c r="E99" s="63"/>
    </row>
    <row r="100" spans="1:4" s="63" customFormat="1" ht="15">
      <c r="A100" s="18">
        <v>2000</v>
      </c>
      <c r="B100" s="23" t="s">
        <v>23</v>
      </c>
      <c r="C100" s="21">
        <f>SUM(C101,C108,C117,C122)</f>
        <v>19162588</v>
      </c>
      <c r="D100" s="73"/>
    </row>
    <row r="101" spans="1:5" ht="15">
      <c r="A101" s="18">
        <v>2100</v>
      </c>
      <c r="B101" s="23" t="s">
        <v>87</v>
      </c>
      <c r="C101" s="21">
        <f>SUM(C102,C105)</f>
        <v>2800</v>
      </c>
      <c r="D101" s="66"/>
      <c r="E101" s="63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59"/>
      <c r="E102" s="63"/>
    </row>
    <row r="103" spans="1:5" ht="15" hidden="1">
      <c r="A103" s="2">
        <v>2111</v>
      </c>
      <c r="B103" s="24" t="s">
        <v>89</v>
      </c>
      <c r="C103" s="22"/>
      <c r="D103" s="59"/>
      <c r="E103" s="63"/>
    </row>
    <row r="104" spans="1:5" ht="15" hidden="1">
      <c r="A104" s="2">
        <v>2112</v>
      </c>
      <c r="B104" s="24" t="s">
        <v>90</v>
      </c>
      <c r="C104" s="22"/>
      <c r="D104" s="59"/>
      <c r="E104" s="63"/>
    </row>
    <row r="105" spans="1:5" ht="15">
      <c r="A105" s="2">
        <v>2120</v>
      </c>
      <c r="B105" s="65" t="s">
        <v>124</v>
      </c>
      <c r="C105" s="22">
        <f>SUM(C106:C107)</f>
        <v>2800</v>
      </c>
      <c r="D105" s="59"/>
      <c r="E105" s="63"/>
    </row>
    <row r="106" spans="1:5" ht="15">
      <c r="A106" s="2">
        <v>2121</v>
      </c>
      <c r="B106" s="24" t="s">
        <v>89</v>
      </c>
      <c r="C106" s="22">
        <v>500</v>
      </c>
      <c r="D106" s="59"/>
      <c r="E106" s="63"/>
    </row>
    <row r="107" spans="1:5" ht="15">
      <c r="A107" s="2">
        <v>2122</v>
      </c>
      <c r="B107" s="24" t="s">
        <v>90</v>
      </c>
      <c r="C107" s="22">
        <v>2300</v>
      </c>
      <c r="D107" s="59"/>
      <c r="E107" s="63"/>
    </row>
    <row r="108" spans="1:5" ht="15">
      <c r="A108" s="18">
        <v>2200</v>
      </c>
      <c r="B108" s="23" t="s">
        <v>24</v>
      </c>
      <c r="C108" s="21">
        <f>SUM(C109,C111,C115)</f>
        <v>19158788</v>
      </c>
      <c r="E108" s="63"/>
    </row>
    <row r="109" spans="1:5" s="74" customFormat="1" ht="15">
      <c r="A109" s="2">
        <v>2210</v>
      </c>
      <c r="B109" s="24" t="s">
        <v>150</v>
      </c>
      <c r="C109" s="22">
        <f>SUM(C110)</f>
        <v>200</v>
      </c>
      <c r="E109" s="63"/>
    </row>
    <row r="110" spans="1:5" s="74" customFormat="1" ht="15">
      <c r="A110" s="2">
        <v>2219</v>
      </c>
      <c r="B110" s="24" t="s">
        <v>151</v>
      </c>
      <c r="C110" s="22">
        <v>200</v>
      </c>
      <c r="E110" s="63"/>
    </row>
    <row r="111" spans="1:3" ht="15">
      <c r="A111" s="2">
        <v>2230</v>
      </c>
      <c r="B111" s="24" t="s">
        <v>66</v>
      </c>
      <c r="C111" s="22">
        <f>SUM(C112:C114)</f>
        <v>19157588</v>
      </c>
    </row>
    <row r="112" spans="1:3" ht="15" hidden="1">
      <c r="A112" s="2">
        <v>2231</v>
      </c>
      <c r="B112" s="24" t="s">
        <v>152</v>
      </c>
      <c r="C112" s="22"/>
    </row>
    <row r="113" spans="1:3" ht="15" hidden="1">
      <c r="A113" s="2">
        <v>2235</v>
      </c>
      <c r="B113" s="24" t="s">
        <v>153</v>
      </c>
      <c r="C113" s="22"/>
    </row>
    <row r="114" spans="1:3" ht="15">
      <c r="A114" s="2">
        <v>2239</v>
      </c>
      <c r="B114" s="24" t="s">
        <v>67</v>
      </c>
      <c r="C114" s="22">
        <f>4085176+14843978+197105+31329</f>
        <v>19157588</v>
      </c>
    </row>
    <row r="115" spans="1:3" ht="15">
      <c r="A115" s="2">
        <v>2250</v>
      </c>
      <c r="B115" s="24" t="s">
        <v>154</v>
      </c>
      <c r="C115" s="22">
        <f>SUM(C116)</f>
        <v>1000</v>
      </c>
    </row>
    <row r="116" spans="1:3" ht="15">
      <c r="A116" s="2">
        <v>2252</v>
      </c>
      <c r="B116" s="24" t="s">
        <v>155</v>
      </c>
      <c r="C116" s="22">
        <v>1000</v>
      </c>
    </row>
    <row r="117" spans="1:3" s="10" customFormat="1" ht="28.5" hidden="1">
      <c r="A117" s="18" t="s">
        <v>91</v>
      </c>
      <c r="B117" s="23" t="s">
        <v>92</v>
      </c>
      <c r="C117" s="21">
        <f>SUM(C118)</f>
        <v>0</v>
      </c>
    </row>
    <row r="118" spans="1:3" s="10" customFormat="1" ht="15" hidden="1">
      <c r="A118" s="2">
        <v>2310</v>
      </c>
      <c r="B118" s="72" t="s">
        <v>156</v>
      </c>
      <c r="C118" s="17">
        <f>SUM(C119:C121)</f>
        <v>0</v>
      </c>
    </row>
    <row r="119" spans="1:3" s="10" customFormat="1" ht="15" hidden="1">
      <c r="A119" s="2">
        <v>2311</v>
      </c>
      <c r="B119" s="16" t="s">
        <v>93</v>
      </c>
      <c r="C119" s="17"/>
    </row>
    <row r="120" spans="1:3" s="10" customFormat="1" ht="15" hidden="1">
      <c r="A120" s="2">
        <v>2312</v>
      </c>
      <c r="B120" s="16" t="s">
        <v>157</v>
      </c>
      <c r="C120" s="17"/>
    </row>
    <row r="121" spans="1:3" s="10" customFormat="1" ht="30" hidden="1">
      <c r="A121" s="2">
        <v>2314</v>
      </c>
      <c r="B121" s="16" t="s">
        <v>158</v>
      </c>
      <c r="C121" s="17"/>
    </row>
    <row r="122" spans="1:3" s="10" customFormat="1" ht="15">
      <c r="A122" s="18" t="s">
        <v>159</v>
      </c>
      <c r="B122" s="23" t="s">
        <v>160</v>
      </c>
      <c r="C122" s="21">
        <f>SUM(C123)</f>
        <v>1000</v>
      </c>
    </row>
    <row r="123" spans="1:3" s="10" customFormat="1" ht="15">
      <c r="A123" s="2">
        <v>2510</v>
      </c>
      <c r="B123" s="72" t="s">
        <v>161</v>
      </c>
      <c r="C123" s="17">
        <f>SUM(C124:C124)</f>
        <v>1000</v>
      </c>
    </row>
    <row r="124" spans="1:3" s="10" customFormat="1" ht="15">
      <c r="A124" s="2">
        <v>2512</v>
      </c>
      <c r="B124" s="16" t="s">
        <v>162</v>
      </c>
      <c r="C124" s="17">
        <f>1000</f>
        <v>1000</v>
      </c>
    </row>
    <row r="125" spans="1:3" s="63" customFormat="1" ht="15" hidden="1">
      <c r="A125" s="18" t="s">
        <v>13</v>
      </c>
      <c r="B125" s="23" t="s">
        <v>14</v>
      </c>
      <c r="C125" s="21">
        <f>SUM(C126)</f>
        <v>0</v>
      </c>
    </row>
    <row r="126" spans="1:3" s="63" customFormat="1" ht="15" hidden="1">
      <c r="A126" s="18" t="s">
        <v>15</v>
      </c>
      <c r="B126" s="23" t="s">
        <v>25</v>
      </c>
      <c r="C126" s="21">
        <f>SUM(C127)</f>
        <v>0</v>
      </c>
    </row>
    <row r="127" spans="1:3" s="63" customFormat="1" ht="28.5" hidden="1">
      <c r="A127" s="18" t="s">
        <v>26</v>
      </c>
      <c r="B127" s="23" t="s">
        <v>129</v>
      </c>
      <c r="C127" s="21">
        <f>SUM(C128)</f>
        <v>0</v>
      </c>
    </row>
    <row r="128" spans="1:3" ht="30" hidden="1">
      <c r="A128" s="2">
        <v>3290</v>
      </c>
      <c r="B128" s="24" t="s">
        <v>130</v>
      </c>
      <c r="C128" s="22">
        <f>SUM(C129:C130)</f>
        <v>0</v>
      </c>
    </row>
    <row r="129" spans="1:3" ht="30" hidden="1">
      <c r="A129" s="2">
        <v>3292</v>
      </c>
      <c r="B129" s="24" t="s">
        <v>131</v>
      </c>
      <c r="C129" s="22"/>
    </row>
    <row r="130" spans="1:3" ht="30" hidden="1">
      <c r="A130" s="2">
        <v>3293</v>
      </c>
      <c r="B130" s="24" t="s">
        <v>132</v>
      </c>
      <c r="C130" s="22"/>
    </row>
    <row r="131" spans="1:3" s="63" customFormat="1" ht="15" hidden="1">
      <c r="A131" s="18">
        <v>7000</v>
      </c>
      <c r="B131" s="23" t="s">
        <v>40</v>
      </c>
      <c r="C131" s="21">
        <f>SUM(C132,C136)</f>
        <v>0</v>
      </c>
    </row>
    <row r="132" spans="1:3" s="63" customFormat="1" ht="15" hidden="1">
      <c r="A132" s="18" t="s">
        <v>27</v>
      </c>
      <c r="B132" s="23" t="s">
        <v>45</v>
      </c>
      <c r="C132" s="21">
        <f>SUM(C133)</f>
        <v>0</v>
      </c>
    </row>
    <row r="133" spans="1:3" s="63" customFormat="1" ht="15" hidden="1">
      <c r="A133" s="18">
        <v>7600</v>
      </c>
      <c r="B133" s="23" t="s">
        <v>57</v>
      </c>
      <c r="C133" s="21">
        <f>SUM(C134)</f>
        <v>0</v>
      </c>
    </row>
    <row r="134" spans="1:3" ht="15" hidden="1">
      <c r="A134" s="2">
        <v>7630</v>
      </c>
      <c r="B134" s="24" t="s">
        <v>56</v>
      </c>
      <c r="C134" s="22">
        <f>SUM(C135)</f>
        <v>0</v>
      </c>
    </row>
    <row r="135" spans="1:3" ht="30" hidden="1">
      <c r="A135" s="2">
        <v>7639</v>
      </c>
      <c r="B135" s="24" t="s">
        <v>59</v>
      </c>
      <c r="C135" s="22"/>
    </row>
    <row r="136" spans="1:3" s="63" customFormat="1" ht="15" hidden="1">
      <c r="A136" s="18" t="s">
        <v>28</v>
      </c>
      <c r="B136" s="23" t="s">
        <v>29</v>
      </c>
      <c r="C136" s="21">
        <f>SUM(C137)</f>
        <v>0</v>
      </c>
    </row>
    <row r="137" spans="1:3" s="63" customFormat="1" ht="15" hidden="1">
      <c r="A137" s="18" t="s">
        <v>30</v>
      </c>
      <c r="B137" s="23" t="s">
        <v>41</v>
      </c>
      <c r="C137" s="21">
        <f>SUM(C138)</f>
        <v>0</v>
      </c>
    </row>
    <row r="138" spans="1:3" ht="45" hidden="1">
      <c r="A138" s="2" t="s">
        <v>54</v>
      </c>
      <c r="B138" s="24" t="s">
        <v>55</v>
      </c>
      <c r="C138" s="22"/>
    </row>
    <row r="139" spans="1:3" s="63" customFormat="1" ht="15" hidden="1">
      <c r="A139" s="18" t="s">
        <v>16</v>
      </c>
      <c r="B139" s="23" t="s">
        <v>31</v>
      </c>
      <c r="C139" s="21">
        <f>SUM(C140,C151)</f>
        <v>0</v>
      </c>
    </row>
    <row r="140" spans="1:3" s="63" customFormat="1" ht="15" hidden="1">
      <c r="A140" s="18">
        <v>5000</v>
      </c>
      <c r="B140" s="23" t="s">
        <v>32</v>
      </c>
      <c r="C140" s="21">
        <f>SUM(C141,C144)</f>
        <v>0</v>
      </c>
    </row>
    <row r="141" spans="1:3" s="63" customFormat="1" ht="15" hidden="1">
      <c r="A141" s="18">
        <v>5100</v>
      </c>
      <c r="B141" s="23" t="s">
        <v>163</v>
      </c>
      <c r="C141" s="21">
        <f>SUM(C142)</f>
        <v>0</v>
      </c>
    </row>
    <row r="142" spans="1:3" ht="15" hidden="1">
      <c r="A142" s="2">
        <v>5120</v>
      </c>
      <c r="B142" s="24" t="s">
        <v>164</v>
      </c>
      <c r="C142" s="22">
        <f>SUM(C143)</f>
        <v>0</v>
      </c>
    </row>
    <row r="143" spans="1:3" ht="15" hidden="1">
      <c r="A143" s="2">
        <v>5121</v>
      </c>
      <c r="B143" s="24" t="s">
        <v>165</v>
      </c>
      <c r="C143" s="22"/>
    </row>
    <row r="144" spans="1:3" s="63" customFormat="1" ht="15" hidden="1">
      <c r="A144" s="18" t="s">
        <v>33</v>
      </c>
      <c r="B144" s="19" t="s">
        <v>34</v>
      </c>
      <c r="C144" s="21">
        <f>SUM(C145,C147,C150)</f>
        <v>0</v>
      </c>
    </row>
    <row r="145" spans="1:3" s="10" customFormat="1" ht="15" hidden="1">
      <c r="A145" s="2" t="s">
        <v>110</v>
      </c>
      <c r="B145" s="16" t="s">
        <v>111</v>
      </c>
      <c r="C145" s="17">
        <f>SUM(C146)</f>
        <v>0</v>
      </c>
    </row>
    <row r="146" spans="1:3" s="10" customFormat="1" ht="15" hidden="1">
      <c r="A146" s="2" t="s">
        <v>112</v>
      </c>
      <c r="B146" s="16" t="s">
        <v>113</v>
      </c>
      <c r="C146" s="17"/>
    </row>
    <row r="147" spans="1:4" s="78" customFormat="1" ht="13.5" hidden="1">
      <c r="A147" s="75" t="s">
        <v>166</v>
      </c>
      <c r="B147" s="72" t="s">
        <v>167</v>
      </c>
      <c r="C147" s="76">
        <f>SUM(C148:C149)</f>
        <v>0</v>
      </c>
      <c r="D147" s="77"/>
    </row>
    <row r="148" spans="1:4" s="78" customFormat="1" ht="13.5" hidden="1">
      <c r="A148" s="75">
        <v>5232</v>
      </c>
      <c r="B148" s="72" t="s">
        <v>168</v>
      </c>
      <c r="C148" s="76"/>
      <c r="D148" s="77"/>
    </row>
    <row r="149" spans="1:4" s="78" customFormat="1" ht="13.5" hidden="1">
      <c r="A149" s="75">
        <v>5238</v>
      </c>
      <c r="B149" s="72" t="s">
        <v>169</v>
      </c>
      <c r="C149" s="76"/>
      <c r="D149" s="77"/>
    </row>
    <row r="150" spans="1:3" s="10" customFormat="1" ht="15" hidden="1">
      <c r="A150" s="2" t="s">
        <v>114</v>
      </c>
      <c r="B150" s="16" t="s">
        <v>115</v>
      </c>
      <c r="C150" s="17"/>
    </row>
    <row r="151" spans="1:3" s="63" customFormat="1" ht="15" hidden="1">
      <c r="A151" s="18">
        <v>9000</v>
      </c>
      <c r="B151" s="19" t="s">
        <v>42</v>
      </c>
      <c r="C151" s="21">
        <f>SUM(C152,C154)</f>
        <v>0</v>
      </c>
    </row>
    <row r="152" spans="1:3" s="63" customFormat="1" ht="15" hidden="1">
      <c r="A152" s="18">
        <v>9500</v>
      </c>
      <c r="B152" s="23" t="s">
        <v>43</v>
      </c>
      <c r="C152" s="21">
        <f>SUM(C153)</f>
        <v>0</v>
      </c>
    </row>
    <row r="153" spans="1:3" ht="30" hidden="1">
      <c r="A153" s="67">
        <v>9580</v>
      </c>
      <c r="B153" s="2" t="s">
        <v>44</v>
      </c>
      <c r="C153" s="22"/>
    </row>
    <row r="154" spans="1:3" s="63" customFormat="1" ht="15" hidden="1">
      <c r="A154" s="18" t="s">
        <v>35</v>
      </c>
      <c r="B154" s="19" t="s">
        <v>60</v>
      </c>
      <c r="C154" s="21">
        <f>SUM(C155)</f>
        <v>0</v>
      </c>
    </row>
    <row r="155" spans="1:3" ht="45" hidden="1">
      <c r="A155" s="2">
        <v>9610</v>
      </c>
      <c r="B155" s="16" t="s">
        <v>58</v>
      </c>
      <c r="C155" s="22"/>
    </row>
    <row r="156" spans="1:3" s="63" customFormat="1" ht="28.5">
      <c r="A156" s="18" t="s">
        <v>102</v>
      </c>
      <c r="B156" s="23" t="s">
        <v>17</v>
      </c>
      <c r="C156" s="21">
        <f>SUM(C64-C80)</f>
        <v>0</v>
      </c>
    </row>
    <row r="157" spans="1:3" ht="15" hidden="1">
      <c r="A157" s="2" t="s">
        <v>9</v>
      </c>
      <c r="B157" s="44" t="s">
        <v>18</v>
      </c>
      <c r="C157" s="22">
        <f>SUM(C158)</f>
        <v>0</v>
      </c>
    </row>
    <row r="158" spans="1:3" ht="15" hidden="1">
      <c r="A158" s="2" t="s">
        <v>10</v>
      </c>
      <c r="B158" s="44" t="s">
        <v>19</v>
      </c>
      <c r="C158" s="22">
        <f>SUM(C159)</f>
        <v>0</v>
      </c>
    </row>
    <row r="159" spans="1:3" ht="15" hidden="1">
      <c r="A159" s="2" t="s">
        <v>36</v>
      </c>
      <c r="B159" s="44" t="s">
        <v>62</v>
      </c>
      <c r="C159" s="22">
        <f>SUM(-C156)</f>
        <v>0</v>
      </c>
    </row>
    <row r="160" spans="1:3" ht="15">
      <c r="A160" s="68"/>
      <c r="B160" s="69"/>
      <c r="C160" s="70"/>
    </row>
    <row r="162" spans="1:3" s="10" customFormat="1" ht="15">
      <c r="A162" s="9" t="s">
        <v>170</v>
      </c>
      <c r="C162" s="11" t="s">
        <v>106</v>
      </c>
    </row>
    <row r="163" spans="1:3" s="10" customFormat="1" ht="15">
      <c r="A163" s="9"/>
      <c r="C163" s="11"/>
    </row>
    <row r="164" spans="1:3" s="10" customFormat="1" ht="15">
      <c r="A164" s="84" t="s">
        <v>145</v>
      </c>
      <c r="B164" s="84"/>
      <c r="C164" s="11"/>
    </row>
    <row r="182" spans="1:4" ht="14.25">
      <c r="A182" s="27"/>
      <c r="C182" s="27"/>
      <c r="D182" s="79"/>
    </row>
  </sheetData>
  <sheetProtection/>
  <mergeCells count="5">
    <mergeCell ref="B11:C11"/>
    <mergeCell ref="B14:C14"/>
    <mergeCell ref="A29:B29"/>
    <mergeCell ref="A31:B31"/>
    <mergeCell ref="A164:B16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3">
      <selection activeCell="C150" sqref="C15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118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80" t="s">
        <v>125</v>
      </c>
      <c r="C11" s="81"/>
    </row>
    <row r="12" spans="1:3" ht="63" customHeight="1">
      <c r="A12" s="37"/>
      <c r="B12" s="38" t="s">
        <v>144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82" t="s">
        <v>171</v>
      </c>
      <c r="C14" s="82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s="55" customFormat="1" ht="14.25">
      <c r="A18" s="56"/>
      <c r="B18" s="71" t="s">
        <v>146</v>
      </c>
      <c r="C18" s="56"/>
    </row>
    <row r="19" spans="1:3" s="55" customFormat="1" ht="14.25">
      <c r="A19" s="56"/>
      <c r="B19" s="71" t="s">
        <v>71</v>
      </c>
      <c r="C19" s="56"/>
    </row>
    <row r="20" spans="1:3" ht="14.25">
      <c r="A20" s="51"/>
      <c r="B20" s="57" t="s">
        <v>147</v>
      </c>
      <c r="C20" s="51"/>
    </row>
    <row r="21" spans="1:3" ht="15">
      <c r="A21" s="58"/>
      <c r="B21" s="57" t="s">
        <v>136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9"/>
      <c r="B24" s="9"/>
    </row>
    <row r="25" spans="1:3" s="10" customFormat="1" ht="51.75" customHeight="1">
      <c r="A25" s="31" t="s">
        <v>2</v>
      </c>
      <c r="B25" s="32" t="s">
        <v>116</v>
      </c>
      <c r="C25" s="33" t="s">
        <v>107</v>
      </c>
    </row>
    <row r="26" spans="1:3" s="10" customFormat="1" ht="35.25" customHeight="1">
      <c r="A26" s="34" t="s">
        <v>103</v>
      </c>
      <c r="B26" s="35" t="s">
        <v>134</v>
      </c>
      <c r="C26" s="41" t="s">
        <v>135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83"/>
      <c r="B29" s="83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83" t="s">
        <v>119</v>
      </c>
      <c r="B31" s="83"/>
      <c r="C31" s="13"/>
    </row>
    <row r="32" spans="1:3" s="15" customFormat="1" ht="15" customHeight="1">
      <c r="A32" s="14"/>
      <c r="B32" s="15" t="s">
        <v>133</v>
      </c>
      <c r="C32" s="13"/>
    </row>
    <row r="33" spans="1:3" s="15" customFormat="1" ht="15" customHeight="1">
      <c r="A33" s="14"/>
      <c r="B33" s="15" t="s">
        <v>141</v>
      </c>
      <c r="C33" s="13"/>
    </row>
    <row r="34" spans="1:3" s="15" customFormat="1" ht="15" customHeight="1">
      <c r="A34" s="14"/>
      <c r="B34" s="15" t="s">
        <v>137</v>
      </c>
      <c r="C34" s="13"/>
    </row>
    <row r="35" spans="1:3" s="15" customFormat="1" ht="15" customHeight="1">
      <c r="A35" s="14"/>
      <c r="B35" s="15" t="s">
        <v>143</v>
      </c>
      <c r="C35" s="13"/>
    </row>
    <row r="36" spans="1:3" s="15" customFormat="1" ht="15" customHeight="1">
      <c r="A36" s="14"/>
      <c r="B36" s="15" t="s">
        <v>142</v>
      </c>
      <c r="C36" s="13"/>
    </row>
    <row r="37" spans="1:3" s="15" customFormat="1" ht="1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9"/>
    </row>
    <row r="62" spans="1:3" ht="50.25" customHeight="1">
      <c r="A62" s="3" t="s">
        <v>73</v>
      </c>
      <c r="B62" s="3" t="s">
        <v>74</v>
      </c>
      <c r="C62" s="5" t="s">
        <v>139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2" customFormat="1" ht="14.25">
      <c r="A64" s="18" t="s">
        <v>94</v>
      </c>
      <c r="B64" s="42" t="s">
        <v>95</v>
      </c>
      <c r="C64" s="21">
        <f>SUM(C65,C72,C77)</f>
        <v>19204588</v>
      </c>
      <c r="D64" s="60"/>
      <c r="E64" s="61"/>
    </row>
    <row r="65" spans="1:3" s="63" customFormat="1" ht="15">
      <c r="A65" s="18" t="s">
        <v>5</v>
      </c>
      <c r="B65" s="43" t="s">
        <v>6</v>
      </c>
      <c r="C65" s="21">
        <f>SUM(C66,C70)</f>
        <v>15041083</v>
      </c>
    </row>
    <row r="66" spans="1:3" s="63" customFormat="1" ht="15">
      <c r="A66" s="18">
        <v>21100</v>
      </c>
      <c r="B66" s="43" t="s">
        <v>7</v>
      </c>
      <c r="C66" s="21">
        <f>SUM(C67:C68)</f>
        <v>15041083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15041083</v>
      </c>
    </row>
    <row r="69" spans="1:3" s="10" customFormat="1" ht="30">
      <c r="A69" s="4" t="s">
        <v>51</v>
      </c>
      <c r="B69" s="16" t="s">
        <v>52</v>
      </c>
      <c r="C69" s="17">
        <f>14843978+197105</f>
        <v>15041083</v>
      </c>
    </row>
    <row r="70" spans="1:3" s="61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3" customFormat="1" ht="28.5" hidden="1">
      <c r="A72" s="18" t="s">
        <v>96</v>
      </c>
      <c r="B72" s="43" t="s">
        <v>97</v>
      </c>
      <c r="C72" s="21">
        <f>SUM(C73)</f>
        <v>0</v>
      </c>
    </row>
    <row r="73" spans="1:3" s="63" customFormat="1" ht="15" hidden="1">
      <c r="A73" s="18">
        <v>18000</v>
      </c>
      <c r="B73" s="43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3" customFormat="1" ht="15">
      <c r="A77" s="18">
        <v>21700</v>
      </c>
      <c r="B77" s="43" t="s">
        <v>20</v>
      </c>
      <c r="C77" s="21">
        <f>SUM(C78:C79)</f>
        <v>4163505</v>
      </c>
    </row>
    <row r="78" spans="1:3" s="10" customFormat="1" ht="15">
      <c r="A78" s="2">
        <v>21710</v>
      </c>
      <c r="B78" s="2" t="s">
        <v>53</v>
      </c>
      <c r="C78" s="17">
        <f>4087176+45000+31329</f>
        <v>4163505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3" customFormat="1" ht="15">
      <c r="A80" s="18" t="s">
        <v>21</v>
      </c>
      <c r="B80" s="23" t="s">
        <v>108</v>
      </c>
      <c r="C80" s="21">
        <f>SUM(C81,C139)</f>
        <v>19204588</v>
      </c>
    </row>
    <row r="81" spans="1:3" s="63" customFormat="1" ht="28.5">
      <c r="A81" s="18" t="s">
        <v>37</v>
      </c>
      <c r="B81" s="23" t="s">
        <v>11</v>
      </c>
      <c r="C81" s="21">
        <f>SUM(C82,C125,C131)</f>
        <v>17453588</v>
      </c>
    </row>
    <row r="82" spans="1:3" s="63" customFormat="1" ht="15">
      <c r="A82" s="18" t="s">
        <v>22</v>
      </c>
      <c r="B82" s="23" t="s">
        <v>12</v>
      </c>
      <c r="C82" s="21">
        <f>SUM(C83,C100)</f>
        <v>17453588</v>
      </c>
    </row>
    <row r="83" spans="1:5" s="10" customFormat="1" ht="15">
      <c r="A83" s="2" t="s">
        <v>120</v>
      </c>
      <c r="B83" s="19" t="s">
        <v>75</v>
      </c>
      <c r="C83" s="64">
        <f>SUM(C84+C94)</f>
        <v>42000</v>
      </c>
      <c r="E83" s="63"/>
    </row>
    <row r="84" spans="1:5" s="10" customFormat="1" ht="15">
      <c r="A84" s="2" t="s">
        <v>121</v>
      </c>
      <c r="B84" s="16" t="s">
        <v>122</v>
      </c>
      <c r="C84" s="64">
        <f>SUM(C85+C88+C93)</f>
        <v>32000</v>
      </c>
      <c r="E84" s="63"/>
    </row>
    <row r="85" spans="1:5" s="10" customFormat="1" ht="15">
      <c r="A85" s="2">
        <v>1110</v>
      </c>
      <c r="B85" s="16" t="s">
        <v>76</v>
      </c>
      <c r="C85" s="17">
        <f>SUM(C86:C87)</f>
        <v>30500</v>
      </c>
      <c r="E85" s="63"/>
    </row>
    <row r="86" spans="1:5" s="10" customFormat="1" ht="15">
      <c r="A86" s="2">
        <v>1114</v>
      </c>
      <c r="B86" s="16" t="s">
        <v>77</v>
      </c>
      <c r="C86" s="17">
        <v>30500</v>
      </c>
      <c r="E86" s="63"/>
    </row>
    <row r="87" spans="1:5" s="10" customFormat="1" ht="15" hidden="1">
      <c r="A87" s="2">
        <v>1119</v>
      </c>
      <c r="B87" s="16" t="s">
        <v>78</v>
      </c>
      <c r="C87" s="17"/>
      <c r="E87" s="63"/>
    </row>
    <row r="88" spans="1:5" s="10" customFormat="1" ht="15">
      <c r="A88" s="2">
        <v>1140</v>
      </c>
      <c r="B88" s="72" t="s">
        <v>148</v>
      </c>
      <c r="C88" s="17">
        <f>SUM(C89:C92)</f>
        <v>1500</v>
      </c>
      <c r="E88" s="63"/>
    </row>
    <row r="89" spans="1:5" s="10" customFormat="1" ht="15" hidden="1">
      <c r="A89" s="2">
        <v>1142</v>
      </c>
      <c r="B89" s="72" t="s">
        <v>79</v>
      </c>
      <c r="C89" s="17"/>
      <c r="E89" s="63"/>
    </row>
    <row r="90" spans="1:5" s="10" customFormat="1" ht="15" hidden="1">
      <c r="A90" s="2">
        <v>1146</v>
      </c>
      <c r="B90" s="72" t="s">
        <v>109</v>
      </c>
      <c r="C90" s="17"/>
      <c r="E90" s="63"/>
    </row>
    <row r="91" spans="1:5" s="10" customFormat="1" ht="15" hidden="1">
      <c r="A91" s="2">
        <v>1147</v>
      </c>
      <c r="B91" s="72" t="s">
        <v>80</v>
      </c>
      <c r="C91" s="17"/>
      <c r="E91" s="63"/>
    </row>
    <row r="92" spans="1:5" s="10" customFormat="1" ht="15">
      <c r="A92" s="2">
        <v>1148</v>
      </c>
      <c r="B92" s="72" t="s">
        <v>149</v>
      </c>
      <c r="C92" s="17">
        <v>1500</v>
      </c>
      <c r="E92" s="63"/>
    </row>
    <row r="93" spans="1:5" s="10" customFormat="1" ht="15" hidden="1">
      <c r="A93" s="2">
        <v>1150</v>
      </c>
      <c r="B93" s="16" t="s">
        <v>81</v>
      </c>
      <c r="C93" s="17"/>
      <c r="E93" s="63"/>
    </row>
    <row r="94" spans="1:5" s="10" customFormat="1" ht="20.25" customHeight="1">
      <c r="A94" s="18">
        <v>1200</v>
      </c>
      <c r="B94" s="16" t="s">
        <v>123</v>
      </c>
      <c r="C94" s="20">
        <f>SUM(C95+C96)</f>
        <v>10000</v>
      </c>
      <c r="E94" s="63"/>
    </row>
    <row r="95" spans="1:5" s="10" customFormat="1" ht="15">
      <c r="A95" s="2">
        <v>1210</v>
      </c>
      <c r="B95" s="16" t="s">
        <v>82</v>
      </c>
      <c r="C95" s="17">
        <v>7708</v>
      </c>
      <c r="E95" s="63"/>
    </row>
    <row r="96" spans="1:5" s="10" customFormat="1" ht="15">
      <c r="A96" s="2">
        <v>1220</v>
      </c>
      <c r="B96" s="16" t="s">
        <v>83</v>
      </c>
      <c r="C96" s="17">
        <f>SUM(C97:C99)</f>
        <v>2292</v>
      </c>
      <c r="E96" s="63"/>
    </row>
    <row r="97" spans="1:5" s="10" customFormat="1" ht="30">
      <c r="A97" s="2">
        <v>1221</v>
      </c>
      <c r="B97" s="16" t="s">
        <v>84</v>
      </c>
      <c r="C97" s="17">
        <v>1700</v>
      </c>
      <c r="E97" s="63"/>
    </row>
    <row r="98" spans="1:5" s="10" customFormat="1" ht="15">
      <c r="A98" s="2">
        <v>1227</v>
      </c>
      <c r="B98" s="16" t="s">
        <v>85</v>
      </c>
      <c r="C98" s="17">
        <v>532</v>
      </c>
      <c r="E98" s="63"/>
    </row>
    <row r="99" spans="1:5" s="10" customFormat="1" ht="30">
      <c r="A99" s="2">
        <v>1228</v>
      </c>
      <c r="B99" s="16" t="s">
        <v>86</v>
      </c>
      <c r="C99" s="17">
        <v>60</v>
      </c>
      <c r="E99" s="63"/>
    </row>
    <row r="100" spans="1:4" s="63" customFormat="1" ht="15">
      <c r="A100" s="18">
        <v>2000</v>
      </c>
      <c r="B100" s="23" t="s">
        <v>23</v>
      </c>
      <c r="C100" s="21">
        <f>SUM(C101,C108,C117,C122)</f>
        <v>17411588</v>
      </c>
      <c r="D100" s="10"/>
    </row>
    <row r="101" spans="1:5" ht="15">
      <c r="A101" s="18">
        <v>2100</v>
      </c>
      <c r="B101" s="23" t="s">
        <v>87</v>
      </c>
      <c r="C101" s="21">
        <f>SUM(C102,C105)</f>
        <v>1544</v>
      </c>
      <c r="D101" s="10"/>
      <c r="E101" s="63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10"/>
      <c r="E102" s="63"/>
    </row>
    <row r="103" spans="1:5" ht="15" hidden="1">
      <c r="A103" s="2">
        <v>2111</v>
      </c>
      <c r="B103" s="24" t="s">
        <v>89</v>
      </c>
      <c r="C103" s="22"/>
      <c r="D103" s="10"/>
      <c r="E103" s="63"/>
    </row>
    <row r="104" spans="1:5" ht="15" hidden="1">
      <c r="A104" s="2">
        <v>2112</v>
      </c>
      <c r="B104" s="24" t="s">
        <v>90</v>
      </c>
      <c r="C104" s="22"/>
      <c r="D104" s="10"/>
      <c r="E104" s="63"/>
    </row>
    <row r="105" spans="1:5" ht="15">
      <c r="A105" s="2">
        <v>2120</v>
      </c>
      <c r="B105" s="65" t="s">
        <v>124</v>
      </c>
      <c r="C105" s="22">
        <f>SUM(C106:C107)</f>
        <v>1544</v>
      </c>
      <c r="D105" s="10"/>
      <c r="E105" s="63"/>
    </row>
    <row r="106" spans="1:5" ht="15">
      <c r="A106" s="2">
        <v>2121</v>
      </c>
      <c r="B106" s="24" t="s">
        <v>89</v>
      </c>
      <c r="C106" s="22">
        <v>500</v>
      </c>
      <c r="D106" s="10"/>
      <c r="E106" s="63"/>
    </row>
    <row r="107" spans="1:5" ht="15">
      <c r="A107" s="2">
        <v>2122</v>
      </c>
      <c r="B107" s="24" t="s">
        <v>90</v>
      </c>
      <c r="C107" s="22">
        <v>1044</v>
      </c>
      <c r="D107" s="10"/>
      <c r="E107" s="63"/>
    </row>
    <row r="108" spans="1:5" ht="15">
      <c r="A108" s="18">
        <v>2200</v>
      </c>
      <c r="B108" s="23" t="s">
        <v>24</v>
      </c>
      <c r="C108" s="21">
        <f>SUM(C109,C111,C115)</f>
        <v>17374388</v>
      </c>
      <c r="D108" s="10"/>
      <c r="E108" s="63"/>
    </row>
    <row r="109" spans="1:5" s="74" customFormat="1" ht="15">
      <c r="A109" s="2">
        <v>2210</v>
      </c>
      <c r="B109" s="24" t="s">
        <v>150</v>
      </c>
      <c r="C109" s="22">
        <f>SUM(C110)</f>
        <v>300</v>
      </c>
      <c r="E109" s="63"/>
    </row>
    <row r="110" spans="1:5" s="74" customFormat="1" ht="15">
      <c r="A110" s="2">
        <v>2219</v>
      </c>
      <c r="B110" s="24" t="s">
        <v>151</v>
      </c>
      <c r="C110" s="22">
        <v>300</v>
      </c>
      <c r="E110" s="63"/>
    </row>
    <row r="111" spans="1:3" ht="15">
      <c r="A111" s="2">
        <v>2230</v>
      </c>
      <c r="B111" s="24" t="s">
        <v>66</v>
      </c>
      <c r="C111" s="22">
        <f>SUM(C112:C114)</f>
        <v>17373088</v>
      </c>
    </row>
    <row r="112" spans="1:3" ht="15" hidden="1">
      <c r="A112" s="2">
        <v>2231</v>
      </c>
      <c r="B112" s="24" t="s">
        <v>152</v>
      </c>
      <c r="C112" s="22"/>
    </row>
    <row r="113" spans="1:3" ht="15" hidden="1">
      <c r="A113" s="2">
        <v>2235</v>
      </c>
      <c r="B113" s="24" t="s">
        <v>153</v>
      </c>
      <c r="C113" s="22"/>
    </row>
    <row r="114" spans="1:3" ht="15">
      <c r="A114" s="2">
        <v>2239</v>
      </c>
      <c r="B114" s="24" t="s">
        <v>67</v>
      </c>
      <c r="C114" s="22">
        <f>2330676+31329+14843978+167105</f>
        <v>17373088</v>
      </c>
    </row>
    <row r="115" spans="1:3" ht="15">
      <c r="A115" s="2">
        <v>2250</v>
      </c>
      <c r="B115" s="24" t="s">
        <v>154</v>
      </c>
      <c r="C115" s="22">
        <f>SUM(C116)</f>
        <v>1000</v>
      </c>
    </row>
    <row r="116" spans="1:3" ht="15">
      <c r="A116" s="2">
        <v>2252</v>
      </c>
      <c r="B116" s="24" t="s">
        <v>155</v>
      </c>
      <c r="C116" s="22">
        <v>1000</v>
      </c>
    </row>
    <row r="117" spans="1:3" s="10" customFormat="1" ht="28.5" hidden="1">
      <c r="A117" s="18" t="s">
        <v>91</v>
      </c>
      <c r="B117" s="23" t="s">
        <v>92</v>
      </c>
      <c r="C117" s="21">
        <f>SUM(C118)</f>
        <v>0</v>
      </c>
    </row>
    <row r="118" spans="1:3" s="10" customFormat="1" ht="15" hidden="1">
      <c r="A118" s="2">
        <v>2310</v>
      </c>
      <c r="B118" s="72" t="s">
        <v>156</v>
      </c>
      <c r="C118" s="17">
        <f>SUM(C119:C121)</f>
        <v>0</v>
      </c>
    </row>
    <row r="119" spans="1:3" s="10" customFormat="1" ht="15" hidden="1">
      <c r="A119" s="2">
        <v>2311</v>
      </c>
      <c r="B119" s="16" t="s">
        <v>93</v>
      </c>
      <c r="C119" s="17"/>
    </row>
    <row r="120" spans="1:3" s="10" customFormat="1" ht="15" hidden="1">
      <c r="A120" s="2">
        <v>2312</v>
      </c>
      <c r="B120" s="16" t="s">
        <v>157</v>
      </c>
      <c r="C120" s="17"/>
    </row>
    <row r="121" spans="1:3" s="10" customFormat="1" ht="30" hidden="1">
      <c r="A121" s="2">
        <v>2314</v>
      </c>
      <c r="B121" s="16" t="s">
        <v>158</v>
      </c>
      <c r="C121" s="17"/>
    </row>
    <row r="122" spans="1:3" s="10" customFormat="1" ht="15">
      <c r="A122" s="18" t="s">
        <v>159</v>
      </c>
      <c r="B122" s="23" t="s">
        <v>160</v>
      </c>
      <c r="C122" s="21">
        <f>SUM(C123)</f>
        <v>35656</v>
      </c>
    </row>
    <row r="123" spans="1:3" s="10" customFormat="1" ht="15">
      <c r="A123" s="2">
        <v>2510</v>
      </c>
      <c r="B123" s="72" t="s">
        <v>161</v>
      </c>
      <c r="C123" s="17">
        <f>SUM(C124:C124)</f>
        <v>35656</v>
      </c>
    </row>
    <row r="124" spans="1:3" s="10" customFormat="1" ht="15">
      <c r="A124" s="2">
        <v>2512</v>
      </c>
      <c r="B124" s="16" t="s">
        <v>162</v>
      </c>
      <c r="C124" s="17">
        <f>5500+156+30000</f>
        <v>35656</v>
      </c>
    </row>
    <row r="125" spans="1:3" s="63" customFormat="1" ht="15" hidden="1">
      <c r="A125" s="18" t="s">
        <v>13</v>
      </c>
      <c r="B125" s="23" t="s">
        <v>14</v>
      </c>
      <c r="C125" s="21">
        <f>SUM(C126)</f>
        <v>0</v>
      </c>
    </row>
    <row r="126" spans="1:3" s="63" customFormat="1" ht="15" hidden="1">
      <c r="A126" s="18" t="s">
        <v>15</v>
      </c>
      <c r="B126" s="23" t="s">
        <v>25</v>
      </c>
      <c r="C126" s="21">
        <f>SUM(C127)</f>
        <v>0</v>
      </c>
    </row>
    <row r="127" spans="1:3" s="63" customFormat="1" ht="28.5" hidden="1">
      <c r="A127" s="18" t="s">
        <v>26</v>
      </c>
      <c r="B127" s="23" t="s">
        <v>129</v>
      </c>
      <c r="C127" s="21">
        <f>SUM(C128)</f>
        <v>0</v>
      </c>
    </row>
    <row r="128" spans="1:3" ht="30" hidden="1">
      <c r="A128" s="2">
        <v>3290</v>
      </c>
      <c r="B128" s="24" t="s">
        <v>130</v>
      </c>
      <c r="C128" s="22">
        <f>SUM(C129:C130)</f>
        <v>0</v>
      </c>
    </row>
    <row r="129" spans="1:3" ht="30" hidden="1">
      <c r="A129" s="2">
        <v>3292</v>
      </c>
      <c r="B129" s="24" t="s">
        <v>131</v>
      </c>
      <c r="C129" s="22"/>
    </row>
    <row r="130" spans="1:3" ht="30" hidden="1">
      <c r="A130" s="2">
        <v>3293</v>
      </c>
      <c r="B130" s="24" t="s">
        <v>132</v>
      </c>
      <c r="C130" s="22"/>
    </row>
    <row r="131" spans="1:3" s="63" customFormat="1" ht="15" hidden="1">
      <c r="A131" s="18">
        <v>7000</v>
      </c>
      <c r="B131" s="23" t="s">
        <v>40</v>
      </c>
      <c r="C131" s="21">
        <f>SUM(C132,C136)</f>
        <v>0</v>
      </c>
    </row>
    <row r="132" spans="1:3" s="63" customFormat="1" ht="15" hidden="1">
      <c r="A132" s="18" t="s">
        <v>27</v>
      </c>
      <c r="B132" s="23" t="s">
        <v>45</v>
      </c>
      <c r="C132" s="21">
        <f>SUM(C133)</f>
        <v>0</v>
      </c>
    </row>
    <row r="133" spans="1:3" s="63" customFormat="1" ht="15" hidden="1">
      <c r="A133" s="18">
        <v>7600</v>
      </c>
      <c r="B133" s="23" t="s">
        <v>57</v>
      </c>
      <c r="C133" s="21">
        <f>SUM(C134)</f>
        <v>0</v>
      </c>
    </row>
    <row r="134" spans="1:3" ht="15" hidden="1">
      <c r="A134" s="2">
        <v>7630</v>
      </c>
      <c r="B134" s="24" t="s">
        <v>56</v>
      </c>
      <c r="C134" s="22">
        <f>SUM(C135)</f>
        <v>0</v>
      </c>
    </row>
    <row r="135" spans="1:3" ht="30" hidden="1">
      <c r="A135" s="2">
        <v>7639</v>
      </c>
      <c r="B135" s="24" t="s">
        <v>59</v>
      </c>
      <c r="C135" s="22"/>
    </row>
    <row r="136" spans="1:3" s="63" customFormat="1" ht="15" hidden="1">
      <c r="A136" s="18" t="s">
        <v>28</v>
      </c>
      <c r="B136" s="23" t="s">
        <v>29</v>
      </c>
      <c r="C136" s="21">
        <f>SUM(C137)</f>
        <v>0</v>
      </c>
    </row>
    <row r="137" spans="1:3" s="63" customFormat="1" ht="15" hidden="1">
      <c r="A137" s="18" t="s">
        <v>30</v>
      </c>
      <c r="B137" s="23" t="s">
        <v>41</v>
      </c>
      <c r="C137" s="21">
        <f>SUM(C138)</f>
        <v>0</v>
      </c>
    </row>
    <row r="138" spans="1:3" ht="45" hidden="1">
      <c r="A138" s="2" t="s">
        <v>54</v>
      </c>
      <c r="B138" s="24" t="s">
        <v>55</v>
      </c>
      <c r="C138" s="22"/>
    </row>
    <row r="139" spans="1:3" s="63" customFormat="1" ht="15">
      <c r="A139" s="18" t="s">
        <v>16</v>
      </c>
      <c r="B139" s="23" t="s">
        <v>31</v>
      </c>
      <c r="C139" s="21">
        <f>SUM(C140,C151)</f>
        <v>1751000</v>
      </c>
    </row>
    <row r="140" spans="1:3" s="63" customFormat="1" ht="15">
      <c r="A140" s="18">
        <v>5000</v>
      </c>
      <c r="B140" s="23" t="s">
        <v>32</v>
      </c>
      <c r="C140" s="21">
        <f>SUM(C141,C144)</f>
        <v>1751000</v>
      </c>
    </row>
    <row r="141" spans="1:3" s="63" customFormat="1" ht="15" hidden="1">
      <c r="A141" s="18">
        <v>5100</v>
      </c>
      <c r="B141" s="23" t="s">
        <v>163</v>
      </c>
      <c r="C141" s="21">
        <f>SUM(C142)</f>
        <v>0</v>
      </c>
    </row>
    <row r="142" spans="1:3" ht="15" hidden="1">
      <c r="A142" s="2">
        <v>5120</v>
      </c>
      <c r="B142" s="24" t="s">
        <v>164</v>
      </c>
      <c r="C142" s="22">
        <f>SUM(C143)</f>
        <v>0</v>
      </c>
    </row>
    <row r="143" spans="1:3" ht="15" hidden="1">
      <c r="A143" s="2">
        <v>5121</v>
      </c>
      <c r="B143" s="24" t="s">
        <v>165</v>
      </c>
      <c r="C143" s="22"/>
    </row>
    <row r="144" spans="1:3" s="63" customFormat="1" ht="15">
      <c r="A144" s="18" t="s">
        <v>33</v>
      </c>
      <c r="B144" s="19" t="s">
        <v>34</v>
      </c>
      <c r="C144" s="21">
        <f>SUM(C145,C147,C150)</f>
        <v>1751000</v>
      </c>
    </row>
    <row r="145" spans="1:3" s="10" customFormat="1" ht="15" hidden="1">
      <c r="A145" s="2" t="s">
        <v>110</v>
      </c>
      <c r="B145" s="16" t="s">
        <v>111</v>
      </c>
      <c r="C145" s="17">
        <f>SUM(C146)</f>
        <v>0</v>
      </c>
    </row>
    <row r="146" spans="1:3" s="10" customFormat="1" ht="15" hidden="1">
      <c r="A146" s="2" t="s">
        <v>112</v>
      </c>
      <c r="B146" s="16" t="s">
        <v>113</v>
      </c>
      <c r="C146" s="17"/>
    </row>
    <row r="147" spans="1:4" s="78" customFormat="1" ht="13.5">
      <c r="A147" s="75" t="s">
        <v>166</v>
      </c>
      <c r="B147" s="72" t="s">
        <v>167</v>
      </c>
      <c r="C147" s="76">
        <f>SUM(C148:C149)</f>
        <v>1000</v>
      </c>
      <c r="D147" s="77"/>
    </row>
    <row r="148" spans="1:4" s="78" customFormat="1" ht="13.5">
      <c r="A148" s="75">
        <v>5232</v>
      </c>
      <c r="B148" s="72" t="s">
        <v>168</v>
      </c>
      <c r="C148" s="76">
        <v>300</v>
      </c>
      <c r="D148" s="77"/>
    </row>
    <row r="149" spans="1:4" s="78" customFormat="1" ht="13.5">
      <c r="A149" s="75">
        <v>5238</v>
      </c>
      <c r="B149" s="72" t="s">
        <v>169</v>
      </c>
      <c r="C149" s="76">
        <v>700</v>
      </c>
      <c r="D149" s="77"/>
    </row>
    <row r="150" spans="1:3" s="10" customFormat="1" ht="15">
      <c r="A150" s="2" t="s">
        <v>114</v>
      </c>
      <c r="B150" s="16" t="s">
        <v>115</v>
      </c>
      <c r="C150" s="17">
        <v>1750000</v>
      </c>
    </row>
    <row r="151" spans="1:3" s="63" customFormat="1" ht="15" hidden="1">
      <c r="A151" s="18">
        <v>9000</v>
      </c>
      <c r="B151" s="19" t="s">
        <v>42</v>
      </c>
      <c r="C151" s="21">
        <f>SUM(C152,C154)</f>
        <v>0</v>
      </c>
    </row>
    <row r="152" spans="1:3" s="63" customFormat="1" ht="15" hidden="1">
      <c r="A152" s="18">
        <v>9500</v>
      </c>
      <c r="B152" s="23" t="s">
        <v>43</v>
      </c>
      <c r="C152" s="21">
        <f>SUM(C153)</f>
        <v>0</v>
      </c>
    </row>
    <row r="153" spans="1:3" ht="30" hidden="1">
      <c r="A153" s="67">
        <v>9580</v>
      </c>
      <c r="B153" s="2" t="s">
        <v>44</v>
      </c>
      <c r="C153" s="22"/>
    </row>
    <row r="154" spans="1:3" s="63" customFormat="1" ht="15" hidden="1">
      <c r="A154" s="18" t="s">
        <v>35</v>
      </c>
      <c r="B154" s="19" t="s">
        <v>60</v>
      </c>
      <c r="C154" s="21">
        <f>SUM(C155)</f>
        <v>0</v>
      </c>
    </row>
    <row r="155" spans="1:3" ht="45" hidden="1">
      <c r="A155" s="2">
        <v>9610</v>
      </c>
      <c r="B155" s="16" t="s">
        <v>58</v>
      </c>
      <c r="C155" s="22"/>
    </row>
    <row r="156" spans="1:3" s="63" customFormat="1" ht="28.5">
      <c r="A156" s="18" t="s">
        <v>102</v>
      </c>
      <c r="B156" s="23" t="s">
        <v>17</v>
      </c>
      <c r="C156" s="21">
        <f>SUM(C64-C80)</f>
        <v>0</v>
      </c>
    </row>
    <row r="157" spans="1:3" ht="15" hidden="1">
      <c r="A157" s="2" t="s">
        <v>9</v>
      </c>
      <c r="B157" s="44" t="s">
        <v>18</v>
      </c>
      <c r="C157" s="22">
        <f>SUM(C158)</f>
        <v>0</v>
      </c>
    </row>
    <row r="158" spans="1:3" ht="15" hidden="1">
      <c r="A158" s="2" t="s">
        <v>10</v>
      </c>
      <c r="B158" s="44" t="s">
        <v>19</v>
      </c>
      <c r="C158" s="22">
        <f>SUM(C159)</f>
        <v>0</v>
      </c>
    </row>
    <row r="159" spans="1:3" ht="15" hidden="1">
      <c r="A159" s="2" t="s">
        <v>36</v>
      </c>
      <c r="B159" s="44" t="s">
        <v>62</v>
      </c>
      <c r="C159" s="22">
        <f>SUM(-C156)</f>
        <v>0</v>
      </c>
    </row>
    <row r="160" spans="1:3" ht="15">
      <c r="A160" s="68"/>
      <c r="B160" s="69"/>
      <c r="C160" s="70"/>
    </row>
    <row r="162" spans="1:3" s="10" customFormat="1" ht="15">
      <c r="A162" s="9" t="s">
        <v>170</v>
      </c>
      <c r="C162" s="11" t="s">
        <v>106</v>
      </c>
    </row>
    <row r="163" spans="1:3" s="10" customFormat="1" ht="15">
      <c r="A163" s="9"/>
      <c r="C163" s="11"/>
    </row>
    <row r="164" spans="1:3" s="10" customFormat="1" ht="15">
      <c r="A164" s="84" t="s">
        <v>171</v>
      </c>
      <c r="B164" s="84"/>
      <c r="C164" s="11"/>
    </row>
    <row r="182" spans="1:4" ht="14.25">
      <c r="A182" s="27"/>
      <c r="C182" s="27"/>
      <c r="D182" s="79"/>
    </row>
  </sheetData>
  <sheetProtection/>
  <mergeCells count="5">
    <mergeCell ref="B11:C11"/>
    <mergeCell ref="B14:C14"/>
    <mergeCell ref="A29:B29"/>
    <mergeCell ref="A31:B31"/>
    <mergeCell ref="A164:B16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PageLayoutView="0" workbookViewId="0" topLeftCell="A108">
      <selection activeCell="C115" sqref="C11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118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80" t="s">
        <v>125</v>
      </c>
      <c r="C11" s="81"/>
    </row>
    <row r="12" spans="1:3" ht="63" customHeight="1">
      <c r="A12" s="37"/>
      <c r="B12" s="38" t="s">
        <v>174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82" t="s">
        <v>172</v>
      </c>
      <c r="C14" s="82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s="55" customFormat="1" ht="14.25">
      <c r="A18" s="56"/>
      <c r="B18" s="71" t="s">
        <v>146</v>
      </c>
      <c r="C18" s="56"/>
    </row>
    <row r="19" spans="1:3" s="55" customFormat="1" ht="14.25">
      <c r="A19" s="56"/>
      <c r="B19" s="71" t="s">
        <v>71</v>
      </c>
      <c r="C19" s="56"/>
    </row>
    <row r="20" spans="1:3" ht="14.25">
      <c r="A20" s="51"/>
      <c r="B20" s="57" t="s">
        <v>147</v>
      </c>
      <c r="C20" s="51"/>
    </row>
    <row r="21" spans="1:3" ht="15">
      <c r="A21" s="58"/>
      <c r="B21" s="57" t="s">
        <v>136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9"/>
      <c r="B24" s="9"/>
    </row>
    <row r="25" spans="1:3" s="10" customFormat="1" ht="51.75" customHeight="1">
      <c r="A25" s="31" t="s">
        <v>2</v>
      </c>
      <c r="B25" s="32" t="s">
        <v>116</v>
      </c>
      <c r="C25" s="33" t="s">
        <v>107</v>
      </c>
    </row>
    <row r="26" spans="1:3" s="10" customFormat="1" ht="35.25" customHeight="1">
      <c r="A26" s="34" t="s">
        <v>103</v>
      </c>
      <c r="B26" s="35" t="s">
        <v>134</v>
      </c>
      <c r="C26" s="41" t="s">
        <v>135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83"/>
      <c r="B29" s="83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83" t="s">
        <v>119</v>
      </c>
      <c r="B31" s="83"/>
      <c r="C31" s="13"/>
    </row>
    <row r="32" spans="1:3" s="15" customFormat="1" ht="15" customHeight="1">
      <c r="A32" s="14"/>
      <c r="B32" s="15" t="s">
        <v>133</v>
      </c>
      <c r="C32" s="13"/>
    </row>
    <row r="33" spans="1:3" s="15" customFormat="1" ht="15" customHeight="1">
      <c r="A33" s="14"/>
      <c r="B33" s="15" t="s">
        <v>141</v>
      </c>
      <c r="C33" s="13"/>
    </row>
    <row r="34" spans="1:3" s="15" customFormat="1" ht="15" customHeight="1">
      <c r="A34" s="14"/>
      <c r="B34" s="15" t="s">
        <v>143</v>
      </c>
      <c r="C34" s="13"/>
    </row>
    <row r="35" spans="1:3" s="15" customFormat="1" ht="15" customHeight="1">
      <c r="A35" s="14"/>
      <c r="B35" s="15" t="s">
        <v>137</v>
      </c>
      <c r="C35" s="13"/>
    </row>
    <row r="36" spans="1:3" s="15" customFormat="1" ht="15" customHeight="1">
      <c r="A36" s="14"/>
      <c r="B36" s="15" t="s">
        <v>142</v>
      </c>
      <c r="C36" s="13"/>
    </row>
    <row r="37" spans="1:3" s="15" customFormat="1" ht="15" customHeight="1">
      <c r="A37" s="14"/>
      <c r="B37" s="15" t="s">
        <v>173</v>
      </c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9"/>
    </row>
    <row r="62" spans="1:3" ht="50.25" customHeight="1">
      <c r="A62" s="3" t="s">
        <v>73</v>
      </c>
      <c r="B62" s="3" t="s">
        <v>74</v>
      </c>
      <c r="C62" s="5" t="s">
        <v>139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2" customFormat="1" ht="14.25">
      <c r="A64" s="18" t="s">
        <v>94</v>
      </c>
      <c r="B64" s="42" t="s">
        <v>95</v>
      </c>
      <c r="C64" s="21">
        <f>SUM(C65,C72,C77)</f>
        <v>18857502</v>
      </c>
      <c r="D64" s="60"/>
      <c r="E64" s="61"/>
    </row>
    <row r="65" spans="1:3" s="63" customFormat="1" ht="15">
      <c r="A65" s="18" t="s">
        <v>5</v>
      </c>
      <c r="B65" s="43" t="s">
        <v>6</v>
      </c>
      <c r="C65" s="21">
        <f>SUM(C66,C70)</f>
        <v>15097497</v>
      </c>
    </row>
    <row r="66" spans="1:3" s="63" customFormat="1" ht="15">
      <c r="A66" s="18">
        <v>21100</v>
      </c>
      <c r="B66" s="43" t="s">
        <v>7</v>
      </c>
      <c r="C66" s="21">
        <f>SUM(C67:C68)</f>
        <v>15097497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15097497</v>
      </c>
    </row>
    <row r="69" spans="1:3" s="10" customFormat="1" ht="30">
      <c r="A69" s="4" t="s">
        <v>51</v>
      </c>
      <c r="B69" s="16" t="s">
        <v>52</v>
      </c>
      <c r="C69" s="17">
        <f>14843978+197105+56414</f>
        <v>15097497</v>
      </c>
    </row>
    <row r="70" spans="1:3" s="61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3" customFormat="1" ht="28.5" hidden="1">
      <c r="A72" s="18" t="s">
        <v>96</v>
      </c>
      <c r="B72" s="43" t="s">
        <v>97</v>
      </c>
      <c r="C72" s="21">
        <f>SUM(C73)</f>
        <v>0</v>
      </c>
    </row>
    <row r="73" spans="1:3" s="63" customFormat="1" ht="15" hidden="1">
      <c r="A73" s="18">
        <v>18000</v>
      </c>
      <c r="B73" s="43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3" customFormat="1" ht="15">
      <c r="A77" s="18">
        <v>21700</v>
      </c>
      <c r="B77" s="43" t="s">
        <v>20</v>
      </c>
      <c r="C77" s="21">
        <f>SUM(C78:C79)</f>
        <v>3760005</v>
      </c>
    </row>
    <row r="78" spans="1:3" s="10" customFormat="1" ht="15">
      <c r="A78" s="2">
        <v>21710</v>
      </c>
      <c r="B78" s="2" t="s">
        <v>53</v>
      </c>
      <c r="C78" s="17">
        <f>3451676+45000+263329</f>
        <v>3760005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3" customFormat="1" ht="15">
      <c r="A80" s="18" t="s">
        <v>21</v>
      </c>
      <c r="B80" s="23" t="s">
        <v>108</v>
      </c>
      <c r="C80" s="21">
        <f>SUM(C81,C139)</f>
        <v>18857502</v>
      </c>
    </row>
    <row r="81" spans="1:3" s="63" customFormat="1" ht="28.5">
      <c r="A81" s="18" t="s">
        <v>37</v>
      </c>
      <c r="B81" s="23" t="s">
        <v>11</v>
      </c>
      <c r="C81" s="21">
        <f>SUM(C82)</f>
        <v>17822002</v>
      </c>
    </row>
    <row r="82" spans="1:3" s="63" customFormat="1" ht="15">
      <c r="A82" s="18" t="s">
        <v>22</v>
      </c>
      <c r="B82" s="23" t="s">
        <v>12</v>
      </c>
      <c r="C82" s="21">
        <f>SUM(C83,C100)</f>
        <v>17822002</v>
      </c>
    </row>
    <row r="83" spans="1:3" s="10" customFormat="1" ht="15">
      <c r="A83" s="2" t="s">
        <v>120</v>
      </c>
      <c r="B83" s="19" t="s">
        <v>75</v>
      </c>
      <c r="C83" s="64">
        <f>SUM(C84,C94)</f>
        <v>33000</v>
      </c>
    </row>
    <row r="84" spans="1:3" s="10" customFormat="1" ht="15">
      <c r="A84" s="2" t="s">
        <v>121</v>
      </c>
      <c r="B84" s="16" t="s">
        <v>122</v>
      </c>
      <c r="C84" s="64">
        <f>SUM(C85+C88+C93)</f>
        <v>23987</v>
      </c>
    </row>
    <row r="85" spans="1:3" s="10" customFormat="1" ht="15">
      <c r="A85" s="2">
        <v>1110</v>
      </c>
      <c r="B85" s="16" t="s">
        <v>76</v>
      </c>
      <c r="C85" s="17">
        <f>SUM(C86:C87)</f>
        <v>22587</v>
      </c>
    </row>
    <row r="86" spans="1:3" s="10" customFormat="1" ht="15">
      <c r="A86" s="2">
        <v>1114</v>
      </c>
      <c r="B86" s="16" t="s">
        <v>77</v>
      </c>
      <c r="C86" s="17">
        <v>22587</v>
      </c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.75" customHeight="1">
      <c r="A88" s="2">
        <v>1140</v>
      </c>
      <c r="B88" s="16" t="s">
        <v>126</v>
      </c>
      <c r="C88" s="17">
        <f>SUM(C89:C92)</f>
        <v>1400</v>
      </c>
    </row>
    <row r="89" spans="1:3" s="10" customFormat="1" ht="15" hidden="1">
      <c r="A89" s="2">
        <v>1142</v>
      </c>
      <c r="B89" s="16" t="s">
        <v>79</v>
      </c>
      <c r="C89" s="17"/>
    </row>
    <row r="90" spans="1:3" s="10" customFormat="1" ht="15">
      <c r="A90" s="2">
        <v>1146</v>
      </c>
      <c r="B90" s="16" t="s">
        <v>109</v>
      </c>
      <c r="C90" s="17">
        <v>576</v>
      </c>
    </row>
    <row r="91" spans="1:3" s="10" customFormat="1" ht="15" hidden="1">
      <c r="A91" s="2">
        <v>1147</v>
      </c>
      <c r="B91" s="16" t="s">
        <v>80</v>
      </c>
      <c r="C91" s="17"/>
    </row>
    <row r="92" spans="1:3" s="10" customFormat="1" ht="15">
      <c r="A92" s="2">
        <v>1148</v>
      </c>
      <c r="B92" s="16" t="s">
        <v>127</v>
      </c>
      <c r="C92" s="17">
        <v>824</v>
      </c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8.75" customHeight="1">
      <c r="A94" s="18">
        <v>1200</v>
      </c>
      <c r="B94" s="16" t="s">
        <v>123</v>
      </c>
      <c r="C94" s="20">
        <f>SUM(C95,C96)</f>
        <v>9013</v>
      </c>
    </row>
    <row r="95" spans="1:3" s="10" customFormat="1" ht="15">
      <c r="A95" s="2">
        <v>1210</v>
      </c>
      <c r="B95" s="16" t="s">
        <v>82</v>
      </c>
      <c r="C95" s="17">
        <v>5806</v>
      </c>
    </row>
    <row r="96" spans="1:3" s="10" customFormat="1" ht="14.25" customHeight="1">
      <c r="A96" s="2">
        <v>1220</v>
      </c>
      <c r="B96" s="16" t="s">
        <v>83</v>
      </c>
      <c r="C96" s="17">
        <f>SUM(C97:C99)</f>
        <v>3207</v>
      </c>
    </row>
    <row r="97" spans="1:3" s="10" customFormat="1" ht="30">
      <c r="A97" s="2">
        <v>1221</v>
      </c>
      <c r="B97" s="16" t="s">
        <v>84</v>
      </c>
      <c r="C97" s="17">
        <v>3207</v>
      </c>
    </row>
    <row r="98" spans="1:3" s="10" customFormat="1" ht="15" hidden="1">
      <c r="A98" s="2">
        <v>1227</v>
      </c>
      <c r="B98" s="16" t="s">
        <v>85</v>
      </c>
      <c r="C98" s="17"/>
    </row>
    <row r="99" spans="1:3" s="10" customFormat="1" ht="30" hidden="1">
      <c r="A99" s="2">
        <v>1228</v>
      </c>
      <c r="B99" s="16" t="s">
        <v>86</v>
      </c>
      <c r="C99" s="17">
        <v>0</v>
      </c>
    </row>
    <row r="100" spans="1:4" s="63" customFormat="1" ht="15">
      <c r="A100" s="18">
        <v>2000</v>
      </c>
      <c r="B100" s="23" t="s">
        <v>23</v>
      </c>
      <c r="C100" s="21">
        <f>SUM(C101,C108,C117,C122)</f>
        <v>17789002</v>
      </c>
      <c r="D100" s="73"/>
    </row>
    <row r="101" spans="1:5" ht="15">
      <c r="A101" s="18">
        <v>2100</v>
      </c>
      <c r="B101" s="23" t="s">
        <v>87</v>
      </c>
      <c r="C101" s="21">
        <f>SUM(C102,C105)</f>
        <v>330</v>
      </c>
      <c r="D101" s="66"/>
      <c r="E101" s="63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59"/>
      <c r="E102" s="63"/>
    </row>
    <row r="103" spans="1:5" ht="15" hidden="1">
      <c r="A103" s="2">
        <v>2111</v>
      </c>
      <c r="B103" s="24" t="s">
        <v>89</v>
      </c>
      <c r="C103" s="22"/>
      <c r="D103" s="59"/>
      <c r="E103" s="63"/>
    </row>
    <row r="104" spans="1:5" ht="15" hidden="1">
      <c r="A104" s="2">
        <v>2112</v>
      </c>
      <c r="B104" s="24" t="s">
        <v>90</v>
      </c>
      <c r="C104" s="22"/>
      <c r="D104" s="59"/>
      <c r="E104" s="63"/>
    </row>
    <row r="105" spans="1:5" ht="15">
      <c r="A105" s="2">
        <v>2120</v>
      </c>
      <c r="B105" s="65" t="s">
        <v>124</v>
      </c>
      <c r="C105" s="22">
        <f>SUM(C106:C107)</f>
        <v>330</v>
      </c>
      <c r="D105" s="59"/>
      <c r="E105" s="63"/>
    </row>
    <row r="106" spans="1:5" ht="15" hidden="1">
      <c r="A106" s="2">
        <v>2121</v>
      </c>
      <c r="B106" s="24" t="s">
        <v>89</v>
      </c>
      <c r="C106" s="22"/>
      <c r="D106" s="59"/>
      <c r="E106" s="63"/>
    </row>
    <row r="107" spans="1:5" ht="15">
      <c r="A107" s="2">
        <v>2122</v>
      </c>
      <c r="B107" s="24" t="s">
        <v>90</v>
      </c>
      <c r="C107" s="22">
        <v>330</v>
      </c>
      <c r="D107" s="59"/>
      <c r="E107" s="63"/>
    </row>
    <row r="108" spans="1:5" ht="15">
      <c r="A108" s="18">
        <v>2200</v>
      </c>
      <c r="B108" s="23" t="s">
        <v>24</v>
      </c>
      <c r="C108" s="21">
        <f>SUM(C109,C111,C115)</f>
        <v>17749902</v>
      </c>
      <c r="E108" s="63"/>
    </row>
    <row r="109" spans="1:5" s="74" customFormat="1" ht="15">
      <c r="A109" s="2">
        <v>2210</v>
      </c>
      <c r="B109" s="24" t="s">
        <v>150</v>
      </c>
      <c r="C109" s="22">
        <f>SUM(C110)</f>
        <v>274</v>
      </c>
      <c r="E109" s="63"/>
    </row>
    <row r="110" spans="1:5" s="74" customFormat="1" ht="15">
      <c r="A110" s="2">
        <v>2219</v>
      </c>
      <c r="B110" s="24" t="s">
        <v>151</v>
      </c>
      <c r="C110" s="22">
        <v>274</v>
      </c>
      <c r="E110" s="63"/>
    </row>
    <row r="111" spans="1:3" ht="15">
      <c r="A111" s="2">
        <v>2230</v>
      </c>
      <c r="B111" s="24" t="s">
        <v>66</v>
      </c>
      <c r="C111" s="22">
        <f>SUM(C112:C114)</f>
        <v>17749124</v>
      </c>
    </row>
    <row r="112" spans="1:3" ht="15" hidden="1">
      <c r="A112" s="2">
        <v>2231</v>
      </c>
      <c r="B112" s="24" t="s">
        <v>152</v>
      </c>
      <c r="C112" s="22"/>
    </row>
    <row r="113" spans="1:3" ht="15" hidden="1">
      <c r="A113" s="2">
        <v>2235</v>
      </c>
      <c r="B113" s="24" t="s">
        <v>153</v>
      </c>
      <c r="C113" s="22"/>
    </row>
    <row r="114" spans="1:3" ht="15">
      <c r="A114" s="2">
        <v>2239</v>
      </c>
      <c r="B114" s="24" t="s">
        <v>67</v>
      </c>
      <c r="C114" s="22">
        <f>2411546+1052+14843978+263329+172805+56414</f>
        <v>17749124</v>
      </c>
    </row>
    <row r="115" spans="1:3" ht="15">
      <c r="A115" s="2">
        <v>2250</v>
      </c>
      <c r="B115" s="24" t="s">
        <v>154</v>
      </c>
      <c r="C115" s="22">
        <f>SUM(C116)</f>
        <v>504</v>
      </c>
    </row>
    <row r="116" spans="1:3" ht="15">
      <c r="A116" s="2">
        <v>2252</v>
      </c>
      <c r="B116" s="24" t="s">
        <v>155</v>
      </c>
      <c r="C116" s="22">
        <v>504</v>
      </c>
    </row>
    <row r="117" spans="1:3" s="10" customFormat="1" ht="28.5">
      <c r="A117" s="18" t="s">
        <v>91</v>
      </c>
      <c r="B117" s="23" t="s">
        <v>92</v>
      </c>
      <c r="C117" s="21">
        <f>SUM(C118)</f>
        <v>841</v>
      </c>
    </row>
    <row r="118" spans="1:3" s="10" customFormat="1" ht="15">
      <c r="A118" s="2">
        <v>2310</v>
      </c>
      <c r="B118" s="72" t="s">
        <v>156</v>
      </c>
      <c r="C118" s="17">
        <f>SUM(C119:C121)</f>
        <v>841</v>
      </c>
    </row>
    <row r="119" spans="1:3" s="10" customFormat="1" ht="15">
      <c r="A119" s="2">
        <v>2311</v>
      </c>
      <c r="B119" s="16" t="s">
        <v>93</v>
      </c>
      <c r="C119" s="17">
        <v>26</v>
      </c>
    </row>
    <row r="120" spans="1:3" s="10" customFormat="1" ht="15">
      <c r="A120" s="2">
        <v>2312</v>
      </c>
      <c r="B120" s="16" t="s">
        <v>157</v>
      </c>
      <c r="C120" s="17">
        <v>815</v>
      </c>
    </row>
    <row r="121" spans="1:3" s="10" customFormat="1" ht="30" hidden="1">
      <c r="A121" s="2">
        <v>2314</v>
      </c>
      <c r="B121" s="16" t="s">
        <v>158</v>
      </c>
      <c r="C121" s="17"/>
    </row>
    <row r="122" spans="1:3" s="10" customFormat="1" ht="15">
      <c r="A122" s="18" t="s">
        <v>159</v>
      </c>
      <c r="B122" s="23" t="s">
        <v>160</v>
      </c>
      <c r="C122" s="21">
        <f>SUM(C123)</f>
        <v>37929</v>
      </c>
    </row>
    <row r="123" spans="1:3" s="10" customFormat="1" ht="15">
      <c r="A123" s="2">
        <v>2510</v>
      </c>
      <c r="B123" s="72" t="s">
        <v>161</v>
      </c>
      <c r="C123" s="17">
        <f>SUM(C124:C124)</f>
        <v>37929</v>
      </c>
    </row>
    <row r="124" spans="1:3" s="10" customFormat="1" ht="15">
      <c r="A124" s="2">
        <v>2512</v>
      </c>
      <c r="B124" s="16" t="s">
        <v>162</v>
      </c>
      <c r="C124" s="17">
        <f>13126+503+24300</f>
        <v>37929</v>
      </c>
    </row>
    <row r="125" spans="1:3" s="63" customFormat="1" ht="15" hidden="1">
      <c r="A125" s="18" t="s">
        <v>13</v>
      </c>
      <c r="B125" s="23" t="s">
        <v>14</v>
      </c>
      <c r="C125" s="21">
        <f>SUM(C126)</f>
        <v>0</v>
      </c>
    </row>
    <row r="126" spans="1:3" s="63" customFormat="1" ht="15" hidden="1">
      <c r="A126" s="18" t="s">
        <v>15</v>
      </c>
      <c r="B126" s="23" t="s">
        <v>25</v>
      </c>
      <c r="C126" s="21">
        <f>SUM(C127)</f>
        <v>0</v>
      </c>
    </row>
    <row r="127" spans="1:3" s="63" customFormat="1" ht="28.5" hidden="1">
      <c r="A127" s="18" t="s">
        <v>26</v>
      </c>
      <c r="B127" s="23" t="s">
        <v>129</v>
      </c>
      <c r="C127" s="21">
        <f>SUM(C128)</f>
        <v>0</v>
      </c>
    </row>
    <row r="128" spans="1:3" ht="30" hidden="1">
      <c r="A128" s="2">
        <v>3290</v>
      </c>
      <c r="B128" s="24" t="s">
        <v>130</v>
      </c>
      <c r="C128" s="22">
        <f>SUM(C129:C130)</f>
        <v>0</v>
      </c>
    </row>
    <row r="129" spans="1:3" ht="30" hidden="1">
      <c r="A129" s="2">
        <v>3292</v>
      </c>
      <c r="B129" s="24" t="s">
        <v>131</v>
      </c>
      <c r="C129" s="22"/>
    </row>
    <row r="130" spans="1:3" ht="30" hidden="1">
      <c r="A130" s="2">
        <v>3293</v>
      </c>
      <c r="B130" s="24" t="s">
        <v>132</v>
      </c>
      <c r="C130" s="22"/>
    </row>
    <row r="131" spans="1:3" s="63" customFormat="1" ht="15" hidden="1">
      <c r="A131" s="18">
        <v>7000</v>
      </c>
      <c r="B131" s="23" t="s">
        <v>40</v>
      </c>
      <c r="C131" s="21">
        <f>SUM(C132,C136)</f>
        <v>0</v>
      </c>
    </row>
    <row r="132" spans="1:3" s="63" customFormat="1" ht="15" hidden="1">
      <c r="A132" s="18" t="s">
        <v>27</v>
      </c>
      <c r="B132" s="23" t="s">
        <v>45</v>
      </c>
      <c r="C132" s="21">
        <f>SUM(C133)</f>
        <v>0</v>
      </c>
    </row>
    <row r="133" spans="1:3" s="63" customFormat="1" ht="15" hidden="1">
      <c r="A133" s="18">
        <v>7600</v>
      </c>
      <c r="B133" s="23" t="s">
        <v>57</v>
      </c>
      <c r="C133" s="21">
        <f>SUM(C134)</f>
        <v>0</v>
      </c>
    </row>
    <row r="134" spans="1:3" ht="15" hidden="1">
      <c r="A134" s="2">
        <v>7630</v>
      </c>
      <c r="B134" s="24" t="s">
        <v>56</v>
      </c>
      <c r="C134" s="22">
        <f>SUM(C135)</f>
        <v>0</v>
      </c>
    </row>
    <row r="135" spans="1:3" ht="30" hidden="1">
      <c r="A135" s="2">
        <v>7639</v>
      </c>
      <c r="B135" s="24" t="s">
        <v>59</v>
      </c>
      <c r="C135" s="22"/>
    </row>
    <row r="136" spans="1:3" s="63" customFormat="1" ht="15" hidden="1">
      <c r="A136" s="18" t="s">
        <v>28</v>
      </c>
      <c r="B136" s="23" t="s">
        <v>29</v>
      </c>
      <c r="C136" s="21">
        <f>SUM(C137)</f>
        <v>0</v>
      </c>
    </row>
    <row r="137" spans="1:3" s="63" customFormat="1" ht="15" hidden="1">
      <c r="A137" s="18" t="s">
        <v>30</v>
      </c>
      <c r="B137" s="23" t="s">
        <v>41</v>
      </c>
      <c r="C137" s="21">
        <f>SUM(C138)</f>
        <v>0</v>
      </c>
    </row>
    <row r="138" spans="1:3" ht="45" hidden="1">
      <c r="A138" s="2" t="s">
        <v>54</v>
      </c>
      <c r="B138" s="24" t="s">
        <v>55</v>
      </c>
      <c r="C138" s="22"/>
    </row>
    <row r="139" spans="1:3" s="63" customFormat="1" ht="15">
      <c r="A139" s="18" t="s">
        <v>16</v>
      </c>
      <c r="B139" s="23" t="s">
        <v>31</v>
      </c>
      <c r="C139" s="21">
        <f>SUM(C140,C151)</f>
        <v>1035500</v>
      </c>
    </row>
    <row r="140" spans="1:3" s="63" customFormat="1" ht="15">
      <c r="A140" s="18">
        <v>5000</v>
      </c>
      <c r="B140" s="23" t="s">
        <v>32</v>
      </c>
      <c r="C140" s="21">
        <f>SUM(C141,C144)</f>
        <v>1035500</v>
      </c>
    </row>
    <row r="141" spans="1:3" s="63" customFormat="1" ht="15" hidden="1">
      <c r="A141" s="18">
        <v>5100</v>
      </c>
      <c r="B141" s="23" t="s">
        <v>163</v>
      </c>
      <c r="C141" s="21">
        <f>SUM(C142)</f>
        <v>0</v>
      </c>
    </row>
    <row r="142" spans="1:3" ht="15" hidden="1">
      <c r="A142" s="2">
        <v>5120</v>
      </c>
      <c r="B142" s="24" t="s">
        <v>164</v>
      </c>
      <c r="C142" s="22">
        <f>SUM(C143)</f>
        <v>0</v>
      </c>
    </row>
    <row r="143" spans="1:3" ht="15" hidden="1">
      <c r="A143" s="2">
        <v>5121</v>
      </c>
      <c r="B143" s="24" t="s">
        <v>165</v>
      </c>
      <c r="C143" s="22"/>
    </row>
    <row r="144" spans="1:3" s="63" customFormat="1" ht="15">
      <c r="A144" s="18" t="s">
        <v>33</v>
      </c>
      <c r="B144" s="19" t="s">
        <v>34</v>
      </c>
      <c r="C144" s="21">
        <f>SUM(C145,C147,C150)</f>
        <v>1035500</v>
      </c>
    </row>
    <row r="145" spans="1:3" s="10" customFormat="1" ht="15" hidden="1">
      <c r="A145" s="2" t="s">
        <v>110</v>
      </c>
      <c r="B145" s="16" t="s">
        <v>111</v>
      </c>
      <c r="C145" s="17">
        <f>SUM(C146)</f>
        <v>0</v>
      </c>
    </row>
    <row r="146" spans="1:3" s="10" customFormat="1" ht="15" hidden="1">
      <c r="A146" s="2" t="s">
        <v>112</v>
      </c>
      <c r="B146" s="16" t="s">
        <v>113</v>
      </c>
      <c r="C146" s="17"/>
    </row>
    <row r="147" spans="1:4" s="78" customFormat="1" ht="13.5">
      <c r="A147" s="75" t="s">
        <v>166</v>
      </c>
      <c r="B147" s="72" t="s">
        <v>167</v>
      </c>
      <c r="C147" s="76">
        <f>SUM(C148:C149)</f>
        <v>9000</v>
      </c>
      <c r="D147" s="77"/>
    </row>
    <row r="148" spans="1:4" s="78" customFormat="1" ht="13.5" hidden="1">
      <c r="A148" s="75">
        <v>5232</v>
      </c>
      <c r="B148" s="72" t="s">
        <v>168</v>
      </c>
      <c r="C148" s="76"/>
      <c r="D148" s="77"/>
    </row>
    <row r="149" spans="1:4" s="78" customFormat="1" ht="13.5">
      <c r="A149" s="75">
        <v>5238</v>
      </c>
      <c r="B149" s="72" t="s">
        <v>169</v>
      </c>
      <c r="C149" s="76">
        <v>9000</v>
      </c>
      <c r="D149" s="77"/>
    </row>
    <row r="150" spans="1:3" s="10" customFormat="1" ht="15">
      <c r="A150" s="2" t="s">
        <v>114</v>
      </c>
      <c r="B150" s="16" t="s">
        <v>115</v>
      </c>
      <c r="C150" s="17">
        <f>1026500</f>
        <v>1026500</v>
      </c>
    </row>
    <row r="151" spans="1:3" s="63" customFormat="1" ht="15" hidden="1">
      <c r="A151" s="18">
        <v>9000</v>
      </c>
      <c r="B151" s="19" t="s">
        <v>42</v>
      </c>
      <c r="C151" s="21">
        <f>SUM(C152,C154)</f>
        <v>0</v>
      </c>
    </row>
    <row r="152" spans="1:3" s="63" customFormat="1" ht="15" hidden="1">
      <c r="A152" s="18">
        <v>9500</v>
      </c>
      <c r="B152" s="23" t="s">
        <v>43</v>
      </c>
      <c r="C152" s="21">
        <f>SUM(C153)</f>
        <v>0</v>
      </c>
    </row>
    <row r="153" spans="1:3" ht="30" hidden="1">
      <c r="A153" s="67">
        <v>9580</v>
      </c>
      <c r="B153" s="2" t="s">
        <v>44</v>
      </c>
      <c r="C153" s="22"/>
    </row>
    <row r="154" spans="1:3" s="63" customFormat="1" ht="15" hidden="1">
      <c r="A154" s="18" t="s">
        <v>35</v>
      </c>
      <c r="B154" s="19" t="s">
        <v>60</v>
      </c>
      <c r="C154" s="21">
        <f>SUM(C155)</f>
        <v>0</v>
      </c>
    </row>
    <row r="155" spans="1:3" ht="45" hidden="1">
      <c r="A155" s="2">
        <v>9610</v>
      </c>
      <c r="B155" s="16" t="s">
        <v>58</v>
      </c>
      <c r="C155" s="22"/>
    </row>
    <row r="156" spans="1:3" s="63" customFormat="1" ht="28.5">
      <c r="A156" s="18" t="s">
        <v>102</v>
      </c>
      <c r="B156" s="23" t="s">
        <v>17</v>
      </c>
      <c r="C156" s="21">
        <f>SUM(C64-C80)</f>
        <v>0</v>
      </c>
    </row>
    <row r="157" spans="1:3" ht="15" hidden="1">
      <c r="A157" s="2" t="s">
        <v>9</v>
      </c>
      <c r="B157" s="44" t="s">
        <v>18</v>
      </c>
      <c r="C157" s="22">
        <f>SUM(C158)</f>
        <v>0</v>
      </c>
    </row>
    <row r="158" spans="1:3" ht="15" hidden="1">
      <c r="A158" s="2" t="s">
        <v>10</v>
      </c>
      <c r="B158" s="44" t="s">
        <v>19</v>
      </c>
      <c r="C158" s="22">
        <f>SUM(C159)</f>
        <v>0</v>
      </c>
    </row>
    <row r="159" spans="1:3" ht="15" hidden="1">
      <c r="A159" s="2" t="s">
        <v>36</v>
      </c>
      <c r="B159" s="44" t="s">
        <v>62</v>
      </c>
      <c r="C159" s="22">
        <f>SUM(-C156)</f>
        <v>0</v>
      </c>
    </row>
    <row r="160" spans="1:3" ht="15">
      <c r="A160" s="68"/>
      <c r="B160" s="69"/>
      <c r="C160" s="70"/>
    </row>
    <row r="162" spans="1:3" s="10" customFormat="1" ht="15">
      <c r="A162" s="9" t="s">
        <v>170</v>
      </c>
      <c r="C162" s="11" t="s">
        <v>106</v>
      </c>
    </row>
    <row r="163" spans="1:3" s="10" customFormat="1" ht="15">
      <c r="A163" s="9"/>
      <c r="C163" s="11"/>
    </row>
    <row r="164" spans="1:3" s="10" customFormat="1" ht="15">
      <c r="A164" s="84" t="s">
        <v>172</v>
      </c>
      <c r="B164" s="84"/>
      <c r="C164" s="11"/>
    </row>
    <row r="178" spans="1:4" ht="14.25">
      <c r="A178" s="27"/>
      <c r="C178" s="27"/>
      <c r="D178" s="79"/>
    </row>
    <row r="190" spans="1:4" ht="14.25">
      <c r="A190" s="27"/>
      <c r="C190" s="27"/>
      <c r="D190" s="79"/>
    </row>
    <row r="191" spans="1:4" ht="14.25">
      <c r="A191" s="27"/>
      <c r="C191" s="27"/>
      <c r="D191" s="79"/>
    </row>
  </sheetData>
  <sheetProtection/>
  <mergeCells count="5">
    <mergeCell ref="B11:C11"/>
    <mergeCell ref="B14:C14"/>
    <mergeCell ref="A29:B29"/>
    <mergeCell ref="A31:B31"/>
    <mergeCell ref="A164:B16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2019-01-09T09:16:33Z</cp:lastPrinted>
  <dcterms:created xsi:type="dcterms:W3CDTF">2006-12-13T09:33:09Z</dcterms:created>
  <dcterms:modified xsi:type="dcterms:W3CDTF">2019-03-25T13:54:58Z</dcterms:modified>
  <cp:category/>
  <cp:version/>
  <cp:contentType/>
  <cp:contentStatus/>
</cp:coreProperties>
</file>